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45" yWindow="-375" windowWidth="15915" windowHeight="1335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L73" i="1" l="1"/>
  <c r="M141" i="1" l="1"/>
  <c r="N140" i="1"/>
  <c r="N139" i="1"/>
  <c r="N138" i="1"/>
  <c r="L137" i="1"/>
  <c r="N137" i="1" s="1"/>
  <c r="N136" i="1"/>
  <c r="N135" i="1"/>
  <c r="N134" i="1"/>
  <c r="N133" i="1"/>
  <c r="N132" i="1"/>
  <c r="N131" i="1"/>
  <c r="M127" i="1"/>
  <c r="D12" i="1" s="1"/>
  <c r="N123" i="1"/>
  <c r="N122" i="1"/>
  <c r="N111" i="1"/>
  <c r="N110" i="1"/>
  <c r="N109" i="1"/>
  <c r="N108" i="1"/>
  <c r="N107" i="1"/>
  <c r="N106" i="1"/>
  <c r="N105" i="1"/>
  <c r="N104" i="1"/>
  <c r="N103" i="1"/>
  <c r="L101" i="1"/>
  <c r="N101" i="1" s="1"/>
  <c r="N100" i="1"/>
  <c r="N99" i="1"/>
  <c r="N98" i="1"/>
  <c r="N97" i="1"/>
  <c r="N96" i="1"/>
  <c r="N95" i="1"/>
  <c r="N94" i="1"/>
  <c r="N93" i="1"/>
  <c r="N92" i="1"/>
  <c r="N127" i="1" s="1"/>
  <c r="E12" i="1" s="1"/>
  <c r="M88" i="1"/>
  <c r="N85" i="1"/>
  <c r="N84" i="1"/>
  <c r="N83" i="1"/>
  <c r="N82" i="1"/>
  <c r="N81" i="1"/>
  <c r="L80" i="1"/>
  <c r="N80" i="1" s="1"/>
  <c r="N79" i="1"/>
  <c r="N88" i="1" s="1"/>
  <c r="M75" i="1"/>
  <c r="N73" i="1"/>
  <c r="N75" i="1" s="1"/>
  <c r="N72" i="1"/>
  <c r="N71" i="1"/>
  <c r="M67" i="1"/>
  <c r="D9" i="1" s="1"/>
  <c r="N65" i="1"/>
  <c r="N67" i="1" s="1"/>
  <c r="N64" i="1"/>
  <c r="N63" i="1"/>
  <c r="N60" i="1"/>
  <c r="M56" i="1"/>
  <c r="N51" i="1"/>
  <c r="N50" i="1"/>
  <c r="N56" i="1" s="1"/>
  <c r="N48" i="1"/>
  <c r="M45" i="1"/>
  <c r="N37" i="1"/>
  <c r="N36" i="1"/>
  <c r="N35" i="1"/>
  <c r="N34" i="1"/>
  <c r="N33" i="1"/>
  <c r="N30" i="1"/>
  <c r="N27" i="1"/>
  <c r="N26" i="1"/>
  <c r="N24" i="1"/>
  <c r="N23" i="1"/>
  <c r="N22" i="1"/>
  <c r="N21" i="1"/>
  <c r="N20" i="1"/>
  <c r="N45" i="1" s="1"/>
  <c r="C15" i="1"/>
  <c r="D13" i="1"/>
  <c r="D11" i="1"/>
  <c r="D10" i="1"/>
  <c r="D8" i="1"/>
  <c r="D7" i="1"/>
  <c r="D15" i="1" s="1"/>
  <c r="O75" i="1" l="1"/>
  <c r="E10" i="1"/>
  <c r="F10" i="1" s="1"/>
  <c r="E7" i="1"/>
  <c r="O45" i="1"/>
  <c r="O88" i="1"/>
  <c r="E11" i="1"/>
  <c r="F11" i="1" s="1"/>
  <c r="F12" i="1"/>
  <c r="E9" i="1"/>
  <c r="F9" i="1" s="1"/>
  <c r="O67" i="1"/>
  <c r="N141" i="1"/>
  <c r="E8" i="1"/>
  <c r="F8" i="1" s="1"/>
  <c r="O56" i="1"/>
  <c r="F7" i="1" l="1"/>
  <c r="O141" i="1"/>
  <c r="E13" i="1"/>
  <c r="F13" i="1" s="1"/>
  <c r="E15" i="1" l="1"/>
  <c r="F15" i="1" s="1"/>
</calcChain>
</file>

<file path=xl/sharedStrings.xml><?xml version="1.0" encoding="utf-8"?>
<sst xmlns="http://schemas.openxmlformats.org/spreadsheetml/2006/main" count="949" uniqueCount="320">
  <si>
    <t xml:space="preserve">Celouniverzitná nominácia UNIZA na Erasmus+ stáže pre akademický rok 2016/2017 </t>
  </si>
  <si>
    <t>Pridelené granty študentom UNIZA na základe fakultných nominácií k 30. marcu 2016 a ich aktualizácie k 17. máju 2016</t>
  </si>
  <si>
    <t>Fakulta UNIZA</t>
  </si>
  <si>
    <t>Fakultné nominácie k 30. marcu 2016 a ich aktualizácia k 17.05.2016</t>
  </si>
  <si>
    <t>Mesiace</t>
  </si>
  <si>
    <t>Granty vypočítané podľa nových sadzieb Výzvy 2016 vrátane sociálnych štipendií (k 18.05.2016)</t>
  </si>
  <si>
    <t>Priemerný grant</t>
  </si>
  <si>
    <t>PEDAS</t>
  </si>
  <si>
    <t>SJF</t>
  </si>
  <si>
    <t>EF</t>
  </si>
  <si>
    <t>SVF</t>
  </si>
  <si>
    <t>FRI</t>
  </si>
  <si>
    <t>FBI</t>
  </si>
  <si>
    <t>FHV</t>
  </si>
  <si>
    <t>VUVB</t>
  </si>
  <si>
    <t xml:space="preserve">Spolu: </t>
  </si>
  <si>
    <t>50 eur</t>
  </si>
  <si>
    <t>Mesačné navýšenie grantu u študentov poberajúcich sociálne štipendium</t>
  </si>
  <si>
    <t>FPEDaS</t>
  </si>
  <si>
    <t>Poradové číslo</t>
  </si>
  <si>
    <t>Meno</t>
  </si>
  <si>
    <t>Priezvisko</t>
  </si>
  <si>
    <t>Stupeň štúdia v 2016/17</t>
  </si>
  <si>
    <t>Ročník štúdia v 2016/17</t>
  </si>
  <si>
    <t>Názov zahraničnej firmy -  len jednej</t>
  </si>
  <si>
    <t>Krajina</t>
  </si>
  <si>
    <t>Semester / plán nástupu</t>
  </si>
  <si>
    <t>Poberateľ sociálneho štipendia áno/nie</t>
  </si>
  <si>
    <t>Mesačný grant</t>
  </si>
  <si>
    <t>Schválená dĺžka stáže s grantom</t>
  </si>
  <si>
    <t>Spolu pridelený grant</t>
  </si>
  <si>
    <t>1.</t>
  </si>
  <si>
    <t>Ján</t>
  </si>
  <si>
    <t>Kapusta</t>
  </si>
  <si>
    <t>3. PhD</t>
  </si>
  <si>
    <t>Česká republika</t>
  </si>
  <si>
    <t>ČR</t>
  </si>
  <si>
    <t>Z</t>
  </si>
  <si>
    <t>nie</t>
  </si>
  <si>
    <t>2.</t>
  </si>
  <si>
    <t>Viera</t>
  </si>
  <si>
    <t>Berzáková</t>
  </si>
  <si>
    <t>L</t>
  </si>
  <si>
    <t>3.</t>
  </si>
  <si>
    <t>Barbora</t>
  </si>
  <si>
    <t>Janíčková</t>
  </si>
  <si>
    <t>2. Ing</t>
  </si>
  <si>
    <t>Nemecko</t>
  </si>
  <si>
    <t>DE</t>
  </si>
  <si>
    <t>4.</t>
  </si>
  <si>
    <t>Katarína</t>
  </si>
  <si>
    <t>Hlavačková</t>
  </si>
  <si>
    <t>5.</t>
  </si>
  <si>
    <t>Natália</t>
  </si>
  <si>
    <t>Kolenová</t>
  </si>
  <si>
    <t>CGI IT CZ</t>
  </si>
  <si>
    <t>6.</t>
  </si>
  <si>
    <t>Ivana</t>
  </si>
  <si>
    <t>Staňová</t>
  </si>
  <si>
    <t>Mobilita zrušená k 17.05.2016</t>
  </si>
  <si>
    <t>Je nominovaná na študijný pobyt 16/17</t>
  </si>
  <si>
    <t>7.</t>
  </si>
  <si>
    <t>Petra</t>
  </si>
  <si>
    <t>Korbová</t>
  </si>
  <si>
    <t>8.</t>
  </si>
  <si>
    <t>Lucia</t>
  </si>
  <si>
    <t>Haršániová</t>
  </si>
  <si>
    <t>Španielsko</t>
  </si>
  <si>
    <t>ŠP</t>
  </si>
  <si>
    <t>9.</t>
  </si>
  <si>
    <t>Jakub</t>
  </si>
  <si>
    <t>Fúra</t>
  </si>
  <si>
    <t>Poľsko</t>
  </si>
  <si>
    <t>áno</t>
  </si>
  <si>
    <t>Je nominovaný na študijný pobyt 16/17</t>
  </si>
  <si>
    <t>10.</t>
  </si>
  <si>
    <t>Andrej</t>
  </si>
  <si>
    <t>Mikula</t>
  </si>
  <si>
    <t>1. Ing</t>
  </si>
  <si>
    <t>Malta International Airport</t>
  </si>
  <si>
    <t>ML</t>
  </si>
  <si>
    <t>11.</t>
  </si>
  <si>
    <t>Milan</t>
  </si>
  <si>
    <t>Veterník</t>
  </si>
  <si>
    <t>2. PhD</t>
  </si>
  <si>
    <t>12.</t>
  </si>
  <si>
    <t>Nikolas</t>
  </si>
  <si>
    <t>Žáčik</t>
  </si>
  <si>
    <t>Eurocontrol</t>
  </si>
  <si>
    <t>BE</t>
  </si>
  <si>
    <t>13.</t>
  </si>
  <si>
    <t>Martin</t>
  </si>
  <si>
    <t>Barnáš</t>
  </si>
  <si>
    <t>Švédsko</t>
  </si>
  <si>
    <t>SV</t>
  </si>
  <si>
    <t>14.</t>
  </si>
  <si>
    <t>Semková</t>
  </si>
  <si>
    <t>15.</t>
  </si>
  <si>
    <t>Samuel</t>
  </si>
  <si>
    <t>Uhnavý</t>
  </si>
  <si>
    <t>1. PhD</t>
  </si>
  <si>
    <t>Airbus</t>
  </si>
  <si>
    <t>FR</t>
  </si>
  <si>
    <t>16.</t>
  </si>
  <si>
    <t>Gondžárová</t>
  </si>
  <si>
    <t>Náhradník</t>
  </si>
  <si>
    <t>17.</t>
  </si>
  <si>
    <t>Mária</t>
  </si>
  <si>
    <t>Chovancová</t>
  </si>
  <si>
    <t>VŠTE v Českých Budějovicích</t>
  </si>
  <si>
    <t>Absolvent</t>
  </si>
  <si>
    <t>Tholtová</t>
  </si>
  <si>
    <t>absolvent</t>
  </si>
  <si>
    <t>SP</t>
  </si>
  <si>
    <t>09/2016</t>
  </si>
  <si>
    <t>Mrázová</t>
  </si>
  <si>
    <t>Ľubica</t>
  </si>
  <si>
    <t>Kubanyová</t>
  </si>
  <si>
    <t>Filin</t>
  </si>
  <si>
    <t>Vratko</t>
  </si>
  <si>
    <t>Westhouse Italia Srl</t>
  </si>
  <si>
    <t>08/2016</t>
  </si>
  <si>
    <t>Abs. Náhradník</t>
  </si>
  <si>
    <t>Jana</t>
  </si>
  <si>
    <t>Laštíková</t>
  </si>
  <si>
    <t xml:space="preserve">Palatinum </t>
  </si>
  <si>
    <t>Dominika</t>
  </si>
  <si>
    <t>Abíková</t>
  </si>
  <si>
    <t>07/2016</t>
  </si>
  <si>
    <t>Vatrtová</t>
  </si>
  <si>
    <t>Hlaučo</t>
  </si>
  <si>
    <t>Semester</t>
  </si>
  <si>
    <t xml:space="preserve">Ján </t>
  </si>
  <si>
    <t>Ščury</t>
  </si>
  <si>
    <t xml:space="preserve">PhD. </t>
  </si>
  <si>
    <t xml:space="preserve">Silesian University </t>
  </si>
  <si>
    <t xml:space="preserve">Poľsko </t>
  </si>
  <si>
    <t xml:space="preserve">ZS </t>
  </si>
  <si>
    <t xml:space="preserve">nie </t>
  </si>
  <si>
    <t xml:space="preserve">Pavol </t>
  </si>
  <si>
    <t xml:space="preserve">Pecho </t>
  </si>
  <si>
    <t xml:space="preserve">absolvent </t>
  </si>
  <si>
    <t xml:space="preserve">Airbus company </t>
  </si>
  <si>
    <t xml:space="preserve">Holandsko </t>
  </si>
  <si>
    <t xml:space="preserve">? </t>
  </si>
  <si>
    <t xml:space="preserve">Náhradník </t>
  </si>
  <si>
    <t xml:space="preserve">Miroslav </t>
  </si>
  <si>
    <t xml:space="preserve">Kramárová </t>
  </si>
  <si>
    <t xml:space="preserve">Warsaw University </t>
  </si>
  <si>
    <t xml:space="preserve">LS </t>
  </si>
  <si>
    <t xml:space="preserve">Radka </t>
  </si>
  <si>
    <t xml:space="preserve">Podprocká </t>
  </si>
  <si>
    <t>University of Porto</t>
  </si>
  <si>
    <t>Portugalsko</t>
  </si>
  <si>
    <t xml:space="preserve">Lukáš </t>
  </si>
  <si>
    <t xml:space="preserve">Ptašinský </t>
  </si>
  <si>
    <t xml:space="preserve">Ing. </t>
  </si>
  <si>
    <t>?</t>
  </si>
  <si>
    <t>Siažik</t>
  </si>
  <si>
    <t xml:space="preserve">Kielce University </t>
  </si>
  <si>
    <t xml:space="preserve">Lenka </t>
  </si>
  <si>
    <t xml:space="preserve">Romančíková </t>
  </si>
  <si>
    <t xml:space="preserve">Škoda auto </t>
  </si>
  <si>
    <t>Vladimír</t>
  </si>
  <si>
    <t>Chudáčik</t>
  </si>
  <si>
    <t>PhD.</t>
  </si>
  <si>
    <t>Západočeská univerzity v Plzni</t>
  </si>
  <si>
    <t>Česká rep.</t>
  </si>
  <si>
    <t>ZS</t>
  </si>
  <si>
    <t>Margaréta</t>
  </si>
  <si>
    <t>Drozdíková</t>
  </si>
  <si>
    <t>Ing.</t>
  </si>
  <si>
    <t>LS</t>
  </si>
  <si>
    <t xml:space="preserve">Zuzana </t>
  </si>
  <si>
    <t>Michal</t>
  </si>
  <si>
    <t>Vician</t>
  </si>
  <si>
    <t>Veronika</t>
  </si>
  <si>
    <t>Valášková, Ing.</t>
  </si>
  <si>
    <t>letný</t>
  </si>
  <si>
    <t>Lukáš</t>
  </si>
  <si>
    <t>Dobroň, Ing.</t>
  </si>
  <si>
    <t>ČVUT Praha</t>
  </si>
  <si>
    <t>Pavol</t>
  </si>
  <si>
    <t>Bartko, Bc.</t>
  </si>
  <si>
    <t>Budimex (www.budimex.pl)</t>
  </si>
  <si>
    <t>zimný</t>
  </si>
  <si>
    <t>ano</t>
  </si>
  <si>
    <t xml:space="preserve">Dušan  </t>
  </si>
  <si>
    <t>Tichý </t>
  </si>
  <si>
    <t>Scheidt and Bachmann</t>
  </si>
  <si>
    <t xml:space="preserve">Nemecko </t>
  </si>
  <si>
    <t xml:space="preserve">zimný </t>
  </si>
  <si>
    <t xml:space="preserve">Monika </t>
  </si>
  <si>
    <t>Habáňová</t>
  </si>
  <si>
    <t>Bc.</t>
  </si>
  <si>
    <t>Amnesty Internatioanal</t>
  </si>
  <si>
    <t xml:space="preserve">Latka </t>
  </si>
  <si>
    <t xml:space="preserve">University of Porto </t>
  </si>
  <si>
    <t xml:space="preserve">Igor </t>
  </si>
  <si>
    <t>Chodelka</t>
  </si>
  <si>
    <t>Salim</t>
  </si>
  <si>
    <t>Sirieh</t>
  </si>
  <si>
    <t xml:space="preserve">letný </t>
  </si>
  <si>
    <t>Daniela</t>
  </si>
  <si>
    <t>Tothová</t>
  </si>
  <si>
    <t xml:space="preserve">Jana </t>
  </si>
  <si>
    <t>Michalová</t>
  </si>
  <si>
    <t xml:space="preserve">akademický rok </t>
  </si>
  <si>
    <t>Michaela</t>
  </si>
  <si>
    <t>HORVÁTHOVÁ</t>
  </si>
  <si>
    <t>Policejní akademie ČR, Praha</t>
  </si>
  <si>
    <t>Česko</t>
  </si>
  <si>
    <t>Denisa</t>
  </si>
  <si>
    <t>JANASOVÁ</t>
  </si>
  <si>
    <t>VUT Brno, Ústav súdneho inžinierstva</t>
  </si>
  <si>
    <t>Jozef</t>
  </si>
  <si>
    <t>KUBÁS</t>
  </si>
  <si>
    <t>BALJAK CZECH s.r.o.</t>
  </si>
  <si>
    <t>Anton</t>
  </si>
  <si>
    <t>ŠISER</t>
  </si>
  <si>
    <t>PROCUSYS a.s.</t>
  </si>
  <si>
    <t>KUCIAK</t>
  </si>
  <si>
    <t>M2C, Praha</t>
  </si>
  <si>
    <t>Miroslava</t>
  </si>
  <si>
    <t>HOCKICKOVÁ</t>
  </si>
  <si>
    <t>Peter</t>
  </si>
  <si>
    <t>MAĽAK</t>
  </si>
  <si>
    <t>Boris</t>
  </si>
  <si>
    <t>DZUREK</t>
  </si>
  <si>
    <t>JABLOTRON Slovakia, s.r.o.</t>
  </si>
  <si>
    <t>Ivan</t>
  </si>
  <si>
    <t>ŽIAK</t>
  </si>
  <si>
    <t>Special Service International s.r.o.</t>
  </si>
  <si>
    <t>Dávid</t>
  </si>
  <si>
    <t>JAKUBJAK</t>
  </si>
  <si>
    <t>Stöbich Brandschutz s.r.o., Brno</t>
  </si>
  <si>
    <t>Patrícia</t>
  </si>
  <si>
    <t>ŠTEVAŇÁKOVÁ</t>
  </si>
  <si>
    <t>ALPINET, ČR</t>
  </si>
  <si>
    <t>DERMEK</t>
  </si>
  <si>
    <t>FBI -  VŠB TU Ostrava</t>
  </si>
  <si>
    <t>TITKOVÁ</t>
  </si>
  <si>
    <t>VŠB TU Ostrava</t>
  </si>
  <si>
    <t>Radka</t>
  </si>
  <si>
    <t>PRÍVAROVÁ</t>
  </si>
  <si>
    <t>UO Brno, Fakulta vojenského leadershipu</t>
  </si>
  <si>
    <t>Zuzana</t>
  </si>
  <si>
    <t>VALÁŠKOVÁ</t>
  </si>
  <si>
    <t>Windesheim University of Applied Sciences</t>
  </si>
  <si>
    <t>Holandsko</t>
  </si>
  <si>
    <t>FRANC</t>
  </si>
  <si>
    <t>G4S</t>
  </si>
  <si>
    <t>Emil</t>
  </si>
  <si>
    <t>KURIC</t>
  </si>
  <si>
    <t xml:space="preserve">G4S </t>
  </si>
  <si>
    <t>18.</t>
  </si>
  <si>
    <t>Richard</t>
  </si>
  <si>
    <t>JANKURA</t>
  </si>
  <si>
    <t>19.</t>
  </si>
  <si>
    <t>STAŇO</t>
  </si>
  <si>
    <t>20.</t>
  </si>
  <si>
    <t>GALKO</t>
  </si>
  <si>
    <t>SIHELSKÝ</t>
  </si>
  <si>
    <t>LUKÁŠ</t>
  </si>
  <si>
    <t>BRNOVÁ</t>
  </si>
  <si>
    <t>Marián</t>
  </si>
  <si>
    <t>ZEMANÍK</t>
  </si>
  <si>
    <t>HORNÁČEK</t>
  </si>
  <si>
    <t>Tomáš</t>
  </si>
  <si>
    <t>TLČINA</t>
  </si>
  <si>
    <t>Stanislava</t>
  </si>
  <si>
    <t>PAĽOVÁ</t>
  </si>
  <si>
    <t>Eva</t>
  </si>
  <si>
    <t>VNENČÁKOVÁ</t>
  </si>
  <si>
    <t>1.Polícia ČR/2. M2C</t>
  </si>
  <si>
    <t>ŠUBJAK</t>
  </si>
  <si>
    <t>KUTAJ</t>
  </si>
  <si>
    <t>ABBAS, a.s., Brno</t>
  </si>
  <si>
    <t>MAGDOLEN</t>
  </si>
  <si>
    <t>Vysolá škola báňská - TU Ostrava</t>
  </si>
  <si>
    <t>PREŤO</t>
  </si>
  <si>
    <t>Abs. Náhradníkk</t>
  </si>
  <si>
    <t>HALAJ</t>
  </si>
  <si>
    <t>VARMUSOVÁ</t>
  </si>
  <si>
    <t>Hyundai Motor ManuFacturing Czech, s.r.o.</t>
  </si>
  <si>
    <t>Šimon</t>
  </si>
  <si>
    <t>FUTÁK</t>
  </si>
  <si>
    <t>Jablotron Alarm a.s.</t>
  </si>
  <si>
    <t>Spolu:</t>
  </si>
  <si>
    <t xml:space="preserve">Marcela  </t>
  </si>
  <si>
    <t>Kozejová Palkechová</t>
  </si>
  <si>
    <t>III.</t>
  </si>
  <si>
    <t>3. PhD.</t>
  </si>
  <si>
    <t>Praha, firmu upresním neskôr</t>
  </si>
  <si>
    <t xml:space="preserve">Iva </t>
  </si>
  <si>
    <t>Zacharová</t>
  </si>
  <si>
    <t>II.</t>
  </si>
  <si>
    <t>1. Mgr.</t>
  </si>
  <si>
    <t>Chutňák</t>
  </si>
  <si>
    <t>2.Mgr. nadštandart</t>
  </si>
  <si>
    <t>Berlín, Nemecko</t>
  </si>
  <si>
    <t xml:space="preserve">Štefan </t>
  </si>
  <si>
    <t>Mihálka</t>
  </si>
  <si>
    <t>Repková</t>
  </si>
  <si>
    <t xml:space="preserve">2. Mgr. </t>
  </si>
  <si>
    <t xml:space="preserve">Henrieta </t>
  </si>
  <si>
    <t>Mesková</t>
  </si>
  <si>
    <t>1.Mgr.</t>
  </si>
  <si>
    <t xml:space="preserve">Vanda </t>
  </si>
  <si>
    <t>Ignácová</t>
  </si>
  <si>
    <t>Brno, firmu upresním neskôr</t>
  </si>
  <si>
    <t xml:space="preserve">Michaela </t>
  </si>
  <si>
    <t>Hrošovská</t>
  </si>
  <si>
    <t xml:space="preserve">Praha, </t>
  </si>
  <si>
    <t xml:space="preserve">Michal </t>
  </si>
  <si>
    <t>Barta</t>
  </si>
  <si>
    <t xml:space="preserve">Nikola </t>
  </si>
  <si>
    <t>Ďuricová</t>
  </si>
  <si>
    <t>Poznámka:</t>
  </si>
  <si>
    <t>Bude upresnené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</si>
</sst>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1" fontId="1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3" fontId="7" fillId="0" borderId="0" xfId="0" applyNumberFormat="1" applyFont="1" applyFill="1"/>
    <xf numFmtId="1" fontId="7" fillId="0" borderId="0" xfId="0" applyNumberFormat="1" applyFont="1" applyFill="1"/>
    <xf numFmtId="0" fontId="8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3" fontId="1" fillId="0" borderId="0" xfId="0" applyNumberFormat="1" applyFont="1" applyFill="1"/>
    <xf numFmtId="0" fontId="8" fillId="0" borderId="1" xfId="0" applyFont="1" applyFill="1" applyBorder="1" applyAlignment="1"/>
    <xf numFmtId="0" fontId="5" fillId="0" borderId="1" xfId="0" applyFont="1" applyFill="1" applyBorder="1"/>
    <xf numFmtId="1" fontId="10" fillId="0" borderId="1" xfId="0" applyNumberFormat="1" applyFont="1" applyFill="1" applyBorder="1"/>
    <xf numFmtId="3" fontId="10" fillId="0" borderId="1" xfId="0" applyNumberFormat="1" applyFont="1" applyFill="1" applyBorder="1"/>
    <xf numFmtId="1" fontId="1" fillId="0" borderId="1" xfId="0" applyNumberFormat="1" applyFont="1" applyFill="1" applyBorder="1"/>
    <xf numFmtId="1" fontId="11" fillId="0" borderId="0" xfId="0" applyNumberFormat="1" applyFont="1" applyFill="1" applyAlignment="1"/>
    <xf numFmtId="0" fontId="11" fillId="0" borderId="0" xfId="0" applyFont="1" applyFill="1"/>
    <xf numFmtId="0" fontId="12" fillId="0" borderId="0" xfId="0" applyFont="1" applyFill="1" applyBorder="1"/>
    <xf numFmtId="0" fontId="12" fillId="0" borderId="0" xfId="0" applyFont="1"/>
    <xf numFmtId="1" fontId="7" fillId="0" borderId="0" xfId="0" applyNumberFormat="1" applyFont="1"/>
    <xf numFmtId="0" fontId="13" fillId="0" borderId="0" xfId="0" applyFont="1"/>
    <xf numFmtId="3" fontId="13" fillId="0" borderId="0" xfId="0" applyNumberFormat="1" applyFont="1"/>
    <xf numFmtId="0" fontId="14" fillId="0" borderId="0" xfId="0" applyFont="1" applyFill="1"/>
    <xf numFmtId="0" fontId="15" fillId="0" borderId="0" xfId="0" applyFont="1" applyAlignment="1">
      <alignment horizontal="center"/>
    </xf>
    <xf numFmtId="0" fontId="14" fillId="0" borderId="0" xfId="0" applyFont="1"/>
    <xf numFmtId="2" fontId="14" fillId="0" borderId="0" xfId="0" applyNumberFormat="1" applyFont="1" applyFill="1" applyAlignment="1"/>
    <xf numFmtId="3" fontId="14" fillId="0" borderId="0" xfId="0" applyNumberFormat="1" applyFont="1"/>
    <xf numFmtId="1" fontId="14" fillId="0" borderId="0" xfId="0" applyNumberFormat="1" applyFont="1" applyFill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" fontId="1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 wrapText="1"/>
    </xf>
    <xf numFmtId="2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/>
    <xf numFmtId="1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4" fillId="0" borderId="1" xfId="0" applyFont="1" applyBorder="1"/>
    <xf numFmtId="3" fontId="14" fillId="0" borderId="1" xfId="0" applyNumberFormat="1" applyFont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2" fillId="0" borderId="1" xfId="0" applyFont="1" applyFill="1" applyBorder="1"/>
    <xf numFmtId="3" fontId="14" fillId="0" borderId="1" xfId="0" applyNumberFormat="1" applyFont="1" applyFill="1" applyBorder="1"/>
    <xf numFmtId="0" fontId="14" fillId="3" borderId="1" xfId="0" applyFont="1" applyFill="1" applyBorder="1" applyAlignment="1">
      <alignment horizontal="center"/>
    </xf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0" fontId="17" fillId="3" borderId="1" xfId="0" applyFont="1" applyFill="1" applyBorder="1"/>
    <xf numFmtId="0" fontId="14" fillId="4" borderId="0" xfId="0" applyFont="1" applyFill="1"/>
    <xf numFmtId="0" fontId="14" fillId="3" borderId="1" xfId="0" applyFont="1" applyFill="1" applyBorder="1"/>
    <xf numFmtId="0" fontId="2" fillId="3" borderId="1" xfId="0" applyFont="1" applyFill="1" applyBorder="1"/>
    <xf numFmtId="0" fontId="14" fillId="0" borderId="1" xfId="0" applyFont="1" applyBorder="1" applyAlignment="1">
      <alignment horizontal="center"/>
    </xf>
    <xf numFmtId="0" fontId="14" fillId="0" borderId="0" xfId="0" applyFont="1" applyFill="1" applyBorder="1"/>
    <xf numFmtId="2" fontId="14" fillId="0" borderId="2" xfId="0" applyNumberFormat="1" applyFont="1" applyFill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2" fillId="0" borderId="2" xfId="0" applyFont="1" applyBorder="1"/>
    <xf numFmtId="0" fontId="14" fillId="0" borderId="3" xfId="0" applyFont="1" applyFill="1" applyBorder="1" applyAlignment="1">
      <alignment horizontal="center"/>
    </xf>
    <xf numFmtId="2" fontId="14" fillId="0" borderId="3" xfId="0" applyNumberFormat="1" applyFont="1" applyFill="1" applyBorder="1" applyAlignment="1"/>
    <xf numFmtId="1" fontId="14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14" fillId="0" borderId="4" xfId="0" applyFont="1" applyBorder="1"/>
    <xf numFmtId="1" fontId="14" fillId="0" borderId="4" xfId="0" applyNumberFormat="1" applyFont="1" applyBorder="1" applyAlignment="1">
      <alignment horizontal="center"/>
    </xf>
    <xf numFmtId="2" fontId="14" fillId="0" borderId="4" xfId="0" applyNumberFormat="1" applyFont="1" applyBorder="1" applyAlignment="1"/>
    <xf numFmtId="0" fontId="2" fillId="0" borderId="4" xfId="0" applyFont="1" applyBorder="1"/>
    <xf numFmtId="0" fontId="14" fillId="0" borderId="3" xfId="0" applyFont="1" applyFill="1" applyBorder="1"/>
    <xf numFmtId="0" fontId="14" fillId="0" borderId="0" xfId="0" applyFont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0" fontId="14" fillId="3" borderId="2" xfId="0" applyFont="1" applyFill="1" applyBorder="1" applyAlignment="1">
      <alignment horizontal="center"/>
    </xf>
    <xf numFmtId="0" fontId="14" fillId="3" borderId="2" xfId="0" applyFont="1" applyFill="1" applyBorder="1"/>
    <xf numFmtId="0" fontId="2" fillId="3" borderId="2" xfId="0" applyFont="1" applyFill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0" fontId="2" fillId="0" borderId="5" xfId="0" applyFont="1" applyBorder="1"/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0" fontId="2" fillId="0" borderId="6" xfId="0" applyFont="1" applyBorder="1"/>
    <xf numFmtId="3" fontId="5" fillId="0" borderId="1" xfId="0" applyNumberFormat="1" applyFont="1" applyFill="1" applyBorder="1"/>
    <xf numFmtId="2" fontId="14" fillId="3" borderId="1" xfId="0" applyNumberFormat="1" applyFont="1" applyFill="1" applyBorder="1" applyAlignment="1">
      <alignment horizontal="center"/>
    </xf>
    <xf numFmtId="0" fontId="18" fillId="0" borderId="0" xfId="0" applyFont="1" applyFill="1"/>
    <xf numFmtId="0" fontId="2" fillId="0" borderId="0" xfId="0" applyFont="1" applyFill="1"/>
    <xf numFmtId="2" fontId="14" fillId="0" borderId="1" xfId="0" applyNumberFormat="1" applyFont="1" applyFill="1" applyBorder="1" applyAlignment="1"/>
    <xf numFmtId="49" fontId="14" fillId="0" borderId="1" xfId="0" applyNumberFormat="1" applyFont="1" applyFill="1" applyBorder="1" applyAlignment="1"/>
    <xf numFmtId="0" fontId="1" fillId="0" borderId="1" xfId="0" applyFont="1" applyBorder="1"/>
    <xf numFmtId="3" fontId="1" fillId="0" borderId="1" xfId="0" applyNumberFormat="1" applyFont="1" applyBorder="1"/>
    <xf numFmtId="49" fontId="14" fillId="0" borderId="1" xfId="0" applyNumberFormat="1" applyFont="1" applyBorder="1"/>
    <xf numFmtId="49" fontId="14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0" fillId="0" borderId="1" xfId="0" applyFont="1" applyBorder="1"/>
    <xf numFmtId="3" fontId="10" fillId="0" borderId="1" xfId="0" applyNumberFormat="1" applyFont="1" applyBorder="1"/>
    <xf numFmtId="0" fontId="15" fillId="0" borderId="0" xfId="0" applyFont="1" applyBorder="1" applyAlignment="1">
      <alignment horizontal="center"/>
    </xf>
    <xf numFmtId="0" fontId="5" fillId="0" borderId="0" xfId="0" applyFont="1" applyFill="1" applyBorder="1"/>
    <xf numFmtId="0" fontId="14" fillId="0" borderId="1" xfId="0" applyFont="1" applyBorder="1" applyAlignment="1">
      <alignment horizontal="left"/>
    </xf>
    <xf numFmtId="2" fontId="14" fillId="0" borderId="1" xfId="0" applyNumberFormat="1" applyFont="1" applyFill="1" applyBorder="1" applyAlignment="1">
      <alignment horizontal="left"/>
    </xf>
    <xf numFmtId="164" fontId="2" fillId="0" borderId="1" xfId="0" applyNumberFormat="1" applyFont="1" applyBorder="1"/>
    <xf numFmtId="2" fontId="14" fillId="0" borderId="1" xfId="0" applyNumberFormat="1" applyFont="1" applyFill="1" applyBorder="1"/>
    <xf numFmtId="164" fontId="2" fillId="0" borderId="1" xfId="0" applyNumberFormat="1" applyFont="1" applyFill="1" applyBorder="1"/>
    <xf numFmtId="0" fontId="14" fillId="0" borderId="1" xfId="0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0" fontId="15" fillId="5" borderId="0" xfId="0" applyFont="1" applyFill="1" applyAlignment="1">
      <alignment horizontal="center"/>
    </xf>
    <xf numFmtId="0" fontId="14" fillId="5" borderId="0" xfId="0" applyFont="1" applyFill="1"/>
    <xf numFmtId="2" fontId="14" fillId="5" borderId="0" xfId="0" applyNumberFormat="1" applyFont="1" applyFill="1" applyAlignment="1"/>
    <xf numFmtId="0" fontId="2" fillId="5" borderId="0" xfId="0" applyFont="1" applyFill="1"/>
    <xf numFmtId="0" fontId="2" fillId="0" borderId="1" xfId="0" applyFont="1" applyFill="1" applyBorder="1" applyAlignment="1">
      <alignment horizontal="center"/>
    </xf>
    <xf numFmtId="0" fontId="20" fillId="0" borderId="0" xfId="0" applyFont="1" applyFill="1"/>
    <xf numFmtId="0" fontId="2" fillId="3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1" fillId="0" borderId="1" xfId="0" applyNumberFormat="1" applyFont="1" applyFill="1" applyBorder="1"/>
    <xf numFmtId="0" fontId="10" fillId="0" borderId="0" xfId="0" applyFont="1" applyFill="1"/>
    <xf numFmtId="0" fontId="2" fillId="0" borderId="2" xfId="0" applyFont="1" applyFill="1" applyBorder="1"/>
    <xf numFmtId="0" fontId="1" fillId="0" borderId="0" xfId="0" applyFont="1" applyFill="1" applyAlignment="1">
      <alignment horizontal="center"/>
    </xf>
    <xf numFmtId="0" fontId="10" fillId="0" borderId="1" xfId="0" applyFont="1" applyFill="1" applyBorder="1"/>
    <xf numFmtId="0" fontId="14" fillId="0" borderId="1" xfId="0" applyFont="1" applyFill="1" applyBorder="1" applyAlignment="1">
      <alignment horizontal="right"/>
    </xf>
    <xf numFmtId="0" fontId="16" fillId="0" borderId="1" xfId="0" applyFont="1" applyFill="1" applyBorder="1"/>
    <xf numFmtId="0" fontId="16" fillId="0" borderId="1" xfId="1" applyFont="1" applyFill="1" applyBorder="1" applyAlignment="1"/>
    <xf numFmtId="0" fontId="16" fillId="0" borderId="1" xfId="1" applyFont="1" applyFill="1" applyBorder="1"/>
    <xf numFmtId="0" fontId="16" fillId="0" borderId="2" xfId="1" applyFont="1" applyFill="1" applyBorder="1"/>
    <xf numFmtId="0" fontId="14" fillId="0" borderId="2" xfId="0" applyFont="1" applyFill="1" applyBorder="1" applyAlignment="1">
      <alignment horizontal="right"/>
    </xf>
    <xf numFmtId="0" fontId="16" fillId="0" borderId="3" xfId="1" applyFont="1" applyFill="1" applyBorder="1"/>
    <xf numFmtId="0" fontId="14" fillId="0" borderId="3" xfId="0" applyFont="1" applyFill="1" applyBorder="1" applyAlignment="1">
      <alignment horizontal="right"/>
    </xf>
    <xf numFmtId="0" fontId="14" fillId="5" borderId="1" xfId="0" applyFont="1" applyFill="1" applyBorder="1"/>
    <xf numFmtId="0" fontId="14" fillId="5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1"/>
  <sheetViews>
    <sheetView tabSelected="1" zoomScale="75" zoomScaleNormal="75" workbookViewId="0">
      <selection activeCell="AH19" sqref="AH19"/>
    </sheetView>
  </sheetViews>
  <sheetFormatPr defaultRowHeight="15" x14ac:dyDescent="0.25"/>
  <cols>
    <col min="1" max="1" width="9.140625" style="1"/>
    <col min="2" max="2" width="16.140625" style="2" customWidth="1"/>
    <col min="3" max="3" width="13.85546875" style="3" customWidth="1"/>
    <col min="4" max="4" width="15.140625" style="3" customWidth="1"/>
    <col min="5" max="5" width="11.85546875" style="3" customWidth="1"/>
    <col min="6" max="6" width="9.140625" style="3"/>
    <col min="7" max="7" width="16.5703125" style="3" customWidth="1"/>
    <col min="8" max="8" width="12" style="3" customWidth="1"/>
    <col min="9" max="9" width="18.28515625" style="3" customWidth="1"/>
    <col min="10" max="10" width="9.140625" style="4"/>
    <col min="11" max="11" width="9.140625" style="1"/>
    <col min="12" max="13" width="9.140625" style="3"/>
    <col min="14" max="14" width="9.140625" style="5"/>
    <col min="15" max="15" width="9.140625" style="6"/>
    <col min="16" max="22" width="9.140625" style="1"/>
    <col min="23" max="23" width="13.85546875" style="1" bestFit="1" customWidth="1"/>
    <col min="24" max="59" width="9.140625" style="1"/>
    <col min="60" max="16384" width="9.140625" style="3"/>
  </cols>
  <sheetData>
    <row r="1" spans="1:59" x14ac:dyDescent="0.25">
      <c r="K1" s="3"/>
      <c r="N1" s="3"/>
      <c r="O1" s="1"/>
      <c r="P1" s="3"/>
      <c r="Q1" s="3"/>
      <c r="R1" s="5"/>
      <c r="S1" s="6"/>
    </row>
    <row r="2" spans="1:59" ht="20.25" x14ac:dyDescent="0.3">
      <c r="A2" s="3"/>
      <c r="B2" s="7" t="s">
        <v>0</v>
      </c>
      <c r="C2" s="7"/>
      <c r="D2" s="7"/>
      <c r="E2" s="7"/>
      <c r="F2" s="7"/>
      <c r="G2" s="7"/>
      <c r="H2" s="7"/>
      <c r="I2" s="7"/>
      <c r="J2" s="8"/>
      <c r="K2" s="3"/>
      <c r="N2" s="3"/>
      <c r="O2" s="1"/>
      <c r="P2" s="3"/>
      <c r="Q2" s="3"/>
      <c r="R2" s="5"/>
      <c r="S2" s="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8.75" x14ac:dyDescent="0.3">
      <c r="A3" s="3"/>
      <c r="B3" s="9" t="s">
        <v>1</v>
      </c>
      <c r="C3" s="10"/>
      <c r="D3" s="10"/>
      <c r="E3" s="10"/>
      <c r="F3" s="10"/>
      <c r="G3" s="10"/>
      <c r="H3" s="10"/>
      <c r="I3" s="10"/>
      <c r="J3" s="8"/>
      <c r="K3" s="3"/>
      <c r="N3" s="3"/>
      <c r="O3" s="1"/>
      <c r="P3" s="3"/>
      <c r="Q3" s="3"/>
      <c r="R3" s="5"/>
      <c r="S3" s="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8.75" x14ac:dyDescent="0.3">
      <c r="A4" s="3"/>
      <c r="B4" s="11"/>
      <c r="C4" s="10"/>
      <c r="D4" s="10"/>
      <c r="E4" s="10"/>
      <c r="F4" s="10"/>
      <c r="G4" s="10"/>
      <c r="H4" s="10"/>
      <c r="I4" s="10"/>
      <c r="J4" s="8"/>
      <c r="K4" s="3"/>
      <c r="N4" s="3"/>
      <c r="O4" s="1"/>
      <c r="P4" s="3"/>
      <c r="Q4" s="3"/>
      <c r="R4" s="5"/>
      <c r="S4" s="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18.75" x14ac:dyDescent="0.3">
      <c r="A5" s="3"/>
      <c r="K5" s="3"/>
      <c r="N5" s="12"/>
      <c r="O5" s="13"/>
      <c r="P5" s="13"/>
      <c r="Q5" s="13"/>
      <c r="R5" s="14"/>
      <c r="S5" s="15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108.75" customHeight="1" x14ac:dyDescent="0.25">
      <c r="A6" s="3"/>
      <c r="B6" s="16" t="s">
        <v>2</v>
      </c>
      <c r="C6" s="17" t="s">
        <v>3</v>
      </c>
      <c r="D6" s="18" t="s">
        <v>4</v>
      </c>
      <c r="E6" s="142" t="s">
        <v>5</v>
      </c>
      <c r="F6" s="19" t="s">
        <v>6</v>
      </c>
      <c r="K6" s="3"/>
      <c r="N6" s="1"/>
      <c r="O6" s="1"/>
      <c r="R6" s="20"/>
      <c r="S6" s="6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5.75" x14ac:dyDescent="0.25">
      <c r="A7" s="3"/>
      <c r="B7" s="21" t="s">
        <v>7</v>
      </c>
      <c r="C7" s="22">
        <v>13</v>
      </c>
      <c r="D7" s="23">
        <f>M45</f>
        <v>52</v>
      </c>
      <c r="E7" s="24">
        <f>N45</f>
        <v>27320</v>
      </c>
      <c r="F7" s="25">
        <f>E7/D7</f>
        <v>525.38461538461536</v>
      </c>
      <c r="K7" s="3"/>
      <c r="N7" s="1"/>
      <c r="O7" s="1"/>
      <c r="R7" s="20"/>
      <c r="S7" s="6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5.75" x14ac:dyDescent="0.25">
      <c r="A8" s="3"/>
      <c r="B8" s="21" t="s">
        <v>8</v>
      </c>
      <c r="C8" s="22">
        <v>3</v>
      </c>
      <c r="D8" s="23">
        <f>M56</f>
        <v>11</v>
      </c>
      <c r="E8" s="24">
        <f>N56</f>
        <v>5160</v>
      </c>
      <c r="F8" s="25">
        <f t="shared" ref="F8:F15" si="0">E8/D8</f>
        <v>469.09090909090907</v>
      </c>
      <c r="K8" s="3"/>
      <c r="N8" s="1"/>
      <c r="O8" s="1"/>
      <c r="R8" s="20"/>
      <c r="S8" s="2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5.75" x14ac:dyDescent="0.25">
      <c r="A9" s="3"/>
      <c r="B9" s="21" t="s">
        <v>9</v>
      </c>
      <c r="C9" s="22">
        <v>4</v>
      </c>
      <c r="D9" s="23">
        <f>M67</f>
        <v>14</v>
      </c>
      <c r="E9" s="24">
        <f>N67</f>
        <v>7280</v>
      </c>
      <c r="F9" s="25">
        <f t="shared" si="0"/>
        <v>520</v>
      </c>
      <c r="K9" s="3"/>
      <c r="N9" s="1"/>
      <c r="O9" s="1"/>
      <c r="R9" s="20"/>
      <c r="S9" s="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5.75" x14ac:dyDescent="0.25">
      <c r="A10" s="3"/>
      <c r="B10" s="21" t="s">
        <v>10</v>
      </c>
      <c r="C10" s="22">
        <v>3</v>
      </c>
      <c r="D10" s="23">
        <f>M75</f>
        <v>8</v>
      </c>
      <c r="E10" s="24">
        <f>N75</f>
        <v>4080</v>
      </c>
      <c r="F10" s="25">
        <f t="shared" si="0"/>
        <v>510</v>
      </c>
      <c r="K10" s="3"/>
      <c r="N10" s="27"/>
      <c r="O10" s="1"/>
      <c r="R10" s="20"/>
      <c r="S10" s="6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15.75" x14ac:dyDescent="0.25">
      <c r="A11" s="3"/>
      <c r="B11" s="21" t="s">
        <v>11</v>
      </c>
      <c r="C11" s="22">
        <v>7</v>
      </c>
      <c r="D11" s="23">
        <f>M88</f>
        <v>23</v>
      </c>
      <c r="E11" s="24">
        <f>N88</f>
        <v>12110</v>
      </c>
      <c r="F11" s="25">
        <f t="shared" si="0"/>
        <v>526.52173913043475</v>
      </c>
      <c r="K11" s="3"/>
      <c r="N11" s="27"/>
      <c r="O11" s="1"/>
      <c r="R11" s="20"/>
      <c r="S11" s="6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5.75" x14ac:dyDescent="0.25">
      <c r="A12" s="3"/>
      <c r="B12" s="21" t="s">
        <v>12</v>
      </c>
      <c r="C12" s="22">
        <v>21</v>
      </c>
      <c r="D12" s="23">
        <f>M127</f>
        <v>84</v>
      </c>
      <c r="E12" s="24">
        <f>N127</f>
        <v>44480</v>
      </c>
      <c r="F12" s="25">
        <f t="shared" si="0"/>
        <v>529.52380952380952</v>
      </c>
      <c r="K12" s="5"/>
      <c r="N12" s="3"/>
      <c r="O12" s="1"/>
      <c r="P12" s="3"/>
      <c r="Q12" s="3"/>
      <c r="R12" s="5"/>
      <c r="S12" s="6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15.75" x14ac:dyDescent="0.25">
      <c r="A13" s="3"/>
      <c r="B13" s="21" t="s">
        <v>13</v>
      </c>
      <c r="C13" s="22">
        <v>8</v>
      </c>
      <c r="D13" s="23">
        <f>M141</f>
        <v>31</v>
      </c>
      <c r="E13" s="24">
        <f>N141</f>
        <v>16320</v>
      </c>
      <c r="F13" s="25">
        <f t="shared" si="0"/>
        <v>526.45161290322585</v>
      </c>
      <c r="K13" s="3"/>
      <c r="N13" s="3"/>
      <c r="O13" s="1"/>
      <c r="P13" s="3"/>
      <c r="Q13" s="3"/>
      <c r="R13" s="5"/>
      <c r="S13" s="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15.75" x14ac:dyDescent="0.25">
      <c r="B14" s="21" t="s">
        <v>14</v>
      </c>
      <c r="C14" s="22">
        <v>0</v>
      </c>
      <c r="D14" s="23">
        <v>0</v>
      </c>
      <c r="E14" s="24">
        <v>0</v>
      </c>
      <c r="F14" s="25">
        <v>0</v>
      </c>
      <c r="K14" s="3"/>
      <c r="N14" s="3"/>
      <c r="O14" s="1"/>
      <c r="P14" s="3"/>
      <c r="Q14" s="3"/>
      <c r="R14" s="5"/>
      <c r="S14" s="6"/>
    </row>
    <row r="15" spans="1:59" ht="15.75" x14ac:dyDescent="0.25">
      <c r="B15" s="21" t="s">
        <v>15</v>
      </c>
      <c r="C15" s="22">
        <f>SUM(C7:C14)</f>
        <v>59</v>
      </c>
      <c r="D15" s="23">
        <f>SUM(D7:D14)</f>
        <v>223</v>
      </c>
      <c r="E15" s="24">
        <f>SUM(E7:E14)</f>
        <v>116750</v>
      </c>
      <c r="F15" s="25">
        <f t="shared" si="0"/>
        <v>523.54260089686102</v>
      </c>
      <c r="K15" s="5"/>
      <c r="L15" s="5"/>
      <c r="N15" s="3"/>
      <c r="O15" s="1"/>
      <c r="P15" s="3"/>
      <c r="Q15" s="3"/>
      <c r="R15" s="5"/>
      <c r="S15" s="6"/>
    </row>
    <row r="16" spans="1:59" ht="15.75" x14ac:dyDescent="0.25">
      <c r="B16" s="2" t="s">
        <v>318</v>
      </c>
      <c r="C16" s="28" t="s">
        <v>16</v>
      </c>
      <c r="D16" s="29" t="s">
        <v>17</v>
      </c>
      <c r="E16" s="30"/>
      <c r="G16" s="31"/>
      <c r="H16" s="31"/>
      <c r="I16" s="32"/>
      <c r="K16" s="3"/>
      <c r="N16" s="3"/>
      <c r="O16" s="1"/>
      <c r="P16" s="3"/>
      <c r="Q16" s="3"/>
      <c r="R16" s="5"/>
      <c r="S16" s="6"/>
    </row>
    <row r="17" spans="1:59" x14ac:dyDescent="0.25">
      <c r="B17" s="1"/>
      <c r="C17" s="1"/>
      <c r="D17" s="1"/>
      <c r="E17" s="1"/>
      <c r="F17" s="1"/>
      <c r="G17" s="1"/>
      <c r="K17" s="3"/>
      <c r="N17" s="3"/>
      <c r="O17" s="3"/>
      <c r="P17" s="3"/>
    </row>
    <row r="18" spans="1:59" s="35" customFormat="1" ht="18.75" x14ac:dyDescent="0.3">
      <c r="A18" s="33"/>
      <c r="B18" s="34" t="s">
        <v>18</v>
      </c>
      <c r="G18" s="36"/>
      <c r="H18" s="33"/>
      <c r="I18" s="33"/>
      <c r="J18" s="4"/>
      <c r="K18" s="33"/>
      <c r="N18" s="37"/>
      <c r="O18" s="38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</row>
    <row r="19" spans="1:59" s="35" customFormat="1" ht="97.5" customHeight="1" x14ac:dyDescent="0.25">
      <c r="A19" s="33"/>
      <c r="B19" s="39" t="s">
        <v>19</v>
      </c>
      <c r="C19" s="40" t="s">
        <v>20</v>
      </c>
      <c r="D19" s="40" t="s">
        <v>21</v>
      </c>
      <c r="E19" s="40" t="s">
        <v>22</v>
      </c>
      <c r="F19" s="40" t="s">
        <v>23</v>
      </c>
      <c r="G19" s="40" t="s">
        <v>24</v>
      </c>
      <c r="H19" s="40" t="s">
        <v>25</v>
      </c>
      <c r="I19" s="40" t="s">
        <v>26</v>
      </c>
      <c r="J19" s="41" t="s">
        <v>27</v>
      </c>
      <c r="K19" s="33"/>
      <c r="L19" s="42" t="s">
        <v>28</v>
      </c>
      <c r="M19" s="43" t="s">
        <v>29</v>
      </c>
      <c r="N19" s="44" t="s">
        <v>30</v>
      </c>
      <c r="O19" s="38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</row>
    <row r="20" spans="1:59" s="35" customFormat="1" ht="15.75" x14ac:dyDescent="0.25">
      <c r="A20" s="33"/>
      <c r="B20" s="45" t="s">
        <v>31</v>
      </c>
      <c r="C20" s="46" t="s">
        <v>32</v>
      </c>
      <c r="D20" s="46" t="s">
        <v>33</v>
      </c>
      <c r="E20" s="47">
        <v>3</v>
      </c>
      <c r="F20" s="46" t="s">
        <v>34</v>
      </c>
      <c r="G20" s="46" t="s">
        <v>35</v>
      </c>
      <c r="H20" s="46" t="s">
        <v>36</v>
      </c>
      <c r="I20" s="48" t="s">
        <v>37</v>
      </c>
      <c r="J20" s="49" t="s">
        <v>38</v>
      </c>
      <c r="K20" s="33"/>
      <c r="L20" s="50">
        <v>520</v>
      </c>
      <c r="M20" s="50">
        <v>4</v>
      </c>
      <c r="N20" s="51">
        <f>L20*M20</f>
        <v>2080</v>
      </c>
      <c r="O20" s="38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</row>
    <row r="21" spans="1:59" s="33" customFormat="1" ht="15.75" x14ac:dyDescent="0.25">
      <c r="B21" s="52" t="s">
        <v>39</v>
      </c>
      <c r="C21" s="53" t="s">
        <v>40</v>
      </c>
      <c r="D21" s="53" t="s">
        <v>41</v>
      </c>
      <c r="E21" s="52">
        <v>3</v>
      </c>
      <c r="F21" s="53" t="s">
        <v>34</v>
      </c>
      <c r="G21" s="53" t="s">
        <v>35</v>
      </c>
      <c r="H21" s="53" t="s">
        <v>36</v>
      </c>
      <c r="I21" s="52" t="s">
        <v>42</v>
      </c>
      <c r="J21" s="54" t="s">
        <v>38</v>
      </c>
      <c r="L21" s="53">
        <v>520</v>
      </c>
      <c r="M21" s="53">
        <v>4</v>
      </c>
      <c r="N21" s="55">
        <f t="shared" ref="N21:N37" si="1">L21*M21</f>
        <v>2080</v>
      </c>
      <c r="O21" s="38"/>
    </row>
    <row r="22" spans="1:59" s="33" customFormat="1" ht="15.75" x14ac:dyDescent="0.25">
      <c r="B22" s="52" t="s">
        <v>43</v>
      </c>
      <c r="C22" s="53" t="s">
        <v>44</v>
      </c>
      <c r="D22" s="53" t="s">
        <v>45</v>
      </c>
      <c r="E22" s="52">
        <v>2</v>
      </c>
      <c r="F22" s="53" t="s">
        <v>46</v>
      </c>
      <c r="G22" s="53" t="s">
        <v>47</v>
      </c>
      <c r="H22" s="53" t="s">
        <v>48</v>
      </c>
      <c r="I22" s="52" t="s">
        <v>37</v>
      </c>
      <c r="J22" s="54" t="s">
        <v>38</v>
      </c>
      <c r="L22" s="53">
        <v>520</v>
      </c>
      <c r="M22" s="53">
        <v>4</v>
      </c>
      <c r="N22" s="55">
        <f t="shared" si="1"/>
        <v>2080</v>
      </c>
      <c r="O22" s="38"/>
    </row>
    <row r="23" spans="1:59" s="33" customFormat="1" ht="15.75" x14ac:dyDescent="0.25">
      <c r="B23" s="52" t="s">
        <v>49</v>
      </c>
      <c r="C23" s="53" t="s">
        <v>50</v>
      </c>
      <c r="D23" s="53" t="s">
        <v>51</v>
      </c>
      <c r="E23" s="52">
        <v>2</v>
      </c>
      <c r="F23" s="53" t="s">
        <v>46</v>
      </c>
      <c r="G23" s="53" t="s">
        <v>35</v>
      </c>
      <c r="H23" s="53" t="s">
        <v>36</v>
      </c>
      <c r="I23" s="52" t="s">
        <v>37</v>
      </c>
      <c r="J23" s="54" t="s">
        <v>38</v>
      </c>
      <c r="L23" s="53">
        <v>520</v>
      </c>
      <c r="M23" s="53">
        <v>4</v>
      </c>
      <c r="N23" s="55">
        <f t="shared" si="1"/>
        <v>2080</v>
      </c>
      <c r="O23" s="38"/>
    </row>
    <row r="24" spans="1:59" s="33" customFormat="1" ht="15.75" x14ac:dyDescent="0.25">
      <c r="B24" s="52" t="s">
        <v>52</v>
      </c>
      <c r="C24" s="53" t="s">
        <v>53</v>
      </c>
      <c r="D24" s="53" t="s">
        <v>54</v>
      </c>
      <c r="E24" s="52">
        <v>2</v>
      </c>
      <c r="F24" s="53" t="s">
        <v>46</v>
      </c>
      <c r="G24" s="53" t="s">
        <v>55</v>
      </c>
      <c r="H24" s="53" t="s">
        <v>36</v>
      </c>
      <c r="I24" s="52" t="s">
        <v>37</v>
      </c>
      <c r="J24" s="54" t="s">
        <v>38</v>
      </c>
      <c r="L24" s="53">
        <v>520</v>
      </c>
      <c r="M24" s="53">
        <v>4</v>
      </c>
      <c r="N24" s="55">
        <f t="shared" si="1"/>
        <v>2080</v>
      </c>
      <c r="O24" s="38"/>
    </row>
    <row r="25" spans="1:59" s="60" customFormat="1" ht="15.75" x14ac:dyDescent="0.25">
      <c r="A25" s="33"/>
      <c r="B25" s="56" t="s">
        <v>56</v>
      </c>
      <c r="C25" s="57" t="s">
        <v>57</v>
      </c>
      <c r="D25" s="57" t="s">
        <v>58</v>
      </c>
      <c r="E25" s="58">
        <v>2</v>
      </c>
      <c r="F25" s="57" t="s">
        <v>46</v>
      </c>
      <c r="G25" s="57" t="s">
        <v>35</v>
      </c>
      <c r="H25" s="57" t="s">
        <v>36</v>
      </c>
      <c r="I25" s="58" t="s">
        <v>37</v>
      </c>
      <c r="J25" s="59" t="s">
        <v>38</v>
      </c>
      <c r="K25" s="33" t="s">
        <v>59</v>
      </c>
      <c r="L25" s="50"/>
      <c r="M25" s="50"/>
      <c r="N25" s="51"/>
      <c r="O25" s="38"/>
      <c r="P25" s="33" t="s">
        <v>60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</row>
    <row r="26" spans="1:59" s="33" customFormat="1" ht="15.75" x14ac:dyDescent="0.25">
      <c r="B26" s="52" t="s">
        <v>61</v>
      </c>
      <c r="C26" s="53" t="s">
        <v>62</v>
      </c>
      <c r="D26" s="53" t="s">
        <v>63</v>
      </c>
      <c r="E26" s="52">
        <v>2</v>
      </c>
      <c r="F26" s="53" t="s">
        <v>46</v>
      </c>
      <c r="G26" s="53" t="s">
        <v>35</v>
      </c>
      <c r="H26" s="53" t="s">
        <v>36</v>
      </c>
      <c r="I26" s="52" t="s">
        <v>37</v>
      </c>
      <c r="J26" s="54" t="s">
        <v>38</v>
      </c>
      <c r="L26" s="53">
        <v>520</v>
      </c>
      <c r="M26" s="53">
        <v>4</v>
      </c>
      <c r="N26" s="55">
        <f t="shared" si="1"/>
        <v>2080</v>
      </c>
      <c r="O26" s="38"/>
    </row>
    <row r="27" spans="1:59" s="33" customFormat="1" ht="15.75" x14ac:dyDescent="0.25">
      <c r="B27" s="52" t="s">
        <v>64</v>
      </c>
      <c r="C27" s="53" t="s">
        <v>65</v>
      </c>
      <c r="D27" s="53" t="s">
        <v>66</v>
      </c>
      <c r="E27" s="52">
        <v>2</v>
      </c>
      <c r="F27" s="53" t="s">
        <v>46</v>
      </c>
      <c r="G27" s="53" t="s">
        <v>67</v>
      </c>
      <c r="H27" s="53" t="s">
        <v>68</v>
      </c>
      <c r="I27" s="52" t="s">
        <v>37</v>
      </c>
      <c r="J27" s="54" t="s">
        <v>38</v>
      </c>
      <c r="L27" s="53">
        <v>520</v>
      </c>
      <c r="M27" s="53">
        <v>4</v>
      </c>
      <c r="N27" s="55">
        <f t="shared" si="1"/>
        <v>2080</v>
      </c>
      <c r="O27" s="38"/>
    </row>
    <row r="28" spans="1:59" s="60" customFormat="1" ht="15.75" x14ac:dyDescent="0.25">
      <c r="A28" s="33"/>
      <c r="B28" s="56" t="s">
        <v>69</v>
      </c>
      <c r="C28" s="61" t="s">
        <v>70</v>
      </c>
      <c r="D28" s="61" t="s">
        <v>71</v>
      </c>
      <c r="E28" s="56">
        <v>2</v>
      </c>
      <c r="F28" s="61" t="s">
        <v>46</v>
      </c>
      <c r="G28" s="61" t="s">
        <v>72</v>
      </c>
      <c r="H28" s="61" t="s">
        <v>36</v>
      </c>
      <c r="I28" s="56" t="s">
        <v>37</v>
      </c>
      <c r="J28" s="62" t="s">
        <v>73</v>
      </c>
      <c r="K28" s="33" t="s">
        <v>59</v>
      </c>
      <c r="L28" s="53"/>
      <c r="M28" s="50"/>
      <c r="N28" s="51"/>
      <c r="O28" s="38"/>
      <c r="P28" s="33" t="s">
        <v>74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</row>
    <row r="29" spans="1:59" s="35" customFormat="1" ht="15.75" x14ac:dyDescent="0.25">
      <c r="A29" s="33"/>
      <c r="B29" s="56" t="s">
        <v>75</v>
      </c>
      <c r="C29" s="61" t="s">
        <v>76</v>
      </c>
      <c r="D29" s="61" t="s">
        <v>77</v>
      </c>
      <c r="E29" s="56">
        <v>2</v>
      </c>
      <c r="F29" s="61" t="s">
        <v>78</v>
      </c>
      <c r="G29" s="61" t="s">
        <v>79</v>
      </c>
      <c r="H29" s="61" t="s">
        <v>80</v>
      </c>
      <c r="I29" s="56" t="s">
        <v>37</v>
      </c>
      <c r="J29" s="62" t="s">
        <v>38</v>
      </c>
      <c r="K29" s="33" t="s">
        <v>59</v>
      </c>
      <c r="L29" s="50"/>
      <c r="M29" s="50"/>
      <c r="N29" s="51"/>
      <c r="O29" s="38"/>
      <c r="P29" s="33" t="s">
        <v>74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</row>
    <row r="30" spans="1:59" s="35" customFormat="1" ht="15.75" x14ac:dyDescent="0.25">
      <c r="A30" s="33"/>
      <c r="B30" s="52" t="s">
        <v>81</v>
      </c>
      <c r="C30" s="50" t="s">
        <v>82</v>
      </c>
      <c r="D30" s="50" t="s">
        <v>83</v>
      </c>
      <c r="E30" s="63">
        <v>3</v>
      </c>
      <c r="F30" s="50" t="s">
        <v>84</v>
      </c>
      <c r="G30" s="50" t="s">
        <v>47</v>
      </c>
      <c r="H30" s="50" t="s">
        <v>48</v>
      </c>
      <c r="I30" s="63" t="s">
        <v>42</v>
      </c>
      <c r="J30" s="49" t="s">
        <v>38</v>
      </c>
      <c r="K30" s="33"/>
      <c r="L30" s="50">
        <v>520</v>
      </c>
      <c r="M30" s="50">
        <v>4</v>
      </c>
      <c r="N30" s="51">
        <f t="shared" si="1"/>
        <v>2080</v>
      </c>
      <c r="O30" s="38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</row>
    <row r="31" spans="1:59" s="35" customFormat="1" ht="15.75" x14ac:dyDescent="0.25">
      <c r="A31" s="33"/>
      <c r="B31" s="56" t="s">
        <v>85</v>
      </c>
      <c r="C31" s="61" t="s">
        <v>86</v>
      </c>
      <c r="D31" s="61" t="s">
        <v>87</v>
      </c>
      <c r="E31" s="56">
        <v>3</v>
      </c>
      <c r="F31" s="61" t="s">
        <v>84</v>
      </c>
      <c r="G31" s="61" t="s">
        <v>88</v>
      </c>
      <c r="H31" s="61" t="s">
        <v>89</v>
      </c>
      <c r="I31" s="56" t="s">
        <v>37</v>
      </c>
      <c r="J31" s="62" t="s">
        <v>38</v>
      </c>
      <c r="K31" s="33" t="s">
        <v>59</v>
      </c>
      <c r="L31" s="50"/>
      <c r="M31" s="50"/>
      <c r="N31" s="51"/>
      <c r="O31" s="38"/>
      <c r="P31" s="33" t="s">
        <v>74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</row>
    <row r="32" spans="1:59" s="60" customFormat="1" ht="15.75" x14ac:dyDescent="0.25">
      <c r="A32" s="33"/>
      <c r="B32" s="56" t="s">
        <v>90</v>
      </c>
      <c r="C32" s="61" t="s">
        <v>91</v>
      </c>
      <c r="D32" s="61" t="s">
        <v>92</v>
      </c>
      <c r="E32" s="56">
        <v>2</v>
      </c>
      <c r="F32" s="61" t="s">
        <v>46</v>
      </c>
      <c r="G32" s="61" t="s">
        <v>93</v>
      </c>
      <c r="H32" s="61" t="s">
        <v>94</v>
      </c>
      <c r="I32" s="56" t="s">
        <v>37</v>
      </c>
      <c r="J32" s="62" t="s">
        <v>38</v>
      </c>
      <c r="K32" s="33" t="s">
        <v>59</v>
      </c>
      <c r="L32" s="53"/>
      <c r="M32" s="50"/>
      <c r="N32" s="51"/>
      <c r="O32" s="38"/>
      <c r="P32" s="33" t="s">
        <v>74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</row>
    <row r="33" spans="1:59" s="35" customFormat="1" ht="15.75" x14ac:dyDescent="0.25">
      <c r="A33" s="33"/>
      <c r="B33" s="52" t="s">
        <v>95</v>
      </c>
      <c r="C33" s="50" t="s">
        <v>44</v>
      </c>
      <c r="D33" s="50" t="s">
        <v>96</v>
      </c>
      <c r="E33" s="63">
        <v>2</v>
      </c>
      <c r="F33" s="50" t="s">
        <v>46</v>
      </c>
      <c r="G33" s="50" t="s">
        <v>35</v>
      </c>
      <c r="H33" s="50" t="s">
        <v>36</v>
      </c>
      <c r="I33" s="63" t="s">
        <v>37</v>
      </c>
      <c r="J33" s="49" t="s">
        <v>38</v>
      </c>
      <c r="K33" s="33"/>
      <c r="L33" s="50">
        <v>520</v>
      </c>
      <c r="M33" s="50">
        <v>4</v>
      </c>
      <c r="N33" s="51">
        <f t="shared" si="1"/>
        <v>2080</v>
      </c>
      <c r="O33" s="38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</row>
    <row r="34" spans="1:59" s="35" customFormat="1" ht="15.75" x14ac:dyDescent="0.25">
      <c r="A34" s="33"/>
      <c r="B34" s="52" t="s">
        <v>97</v>
      </c>
      <c r="C34" s="50" t="s">
        <v>98</v>
      </c>
      <c r="D34" s="50" t="s">
        <v>99</v>
      </c>
      <c r="E34" s="63">
        <v>3</v>
      </c>
      <c r="F34" s="50" t="s">
        <v>100</v>
      </c>
      <c r="G34" s="50" t="s">
        <v>101</v>
      </c>
      <c r="H34" s="50" t="s">
        <v>102</v>
      </c>
      <c r="I34" s="63" t="s">
        <v>42</v>
      </c>
      <c r="J34" s="49" t="s">
        <v>38</v>
      </c>
      <c r="K34" s="33"/>
      <c r="L34" s="50">
        <v>590</v>
      </c>
      <c r="M34" s="50">
        <v>4</v>
      </c>
      <c r="N34" s="51">
        <f t="shared" si="1"/>
        <v>2360</v>
      </c>
      <c r="O34" s="38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</row>
    <row r="35" spans="1:59" s="35" customFormat="1" ht="15.75" x14ac:dyDescent="0.25">
      <c r="A35" s="64"/>
      <c r="B35" s="52" t="s">
        <v>103</v>
      </c>
      <c r="C35" s="50" t="s">
        <v>44</v>
      </c>
      <c r="D35" s="50" t="s">
        <v>104</v>
      </c>
      <c r="E35" s="63">
        <v>3</v>
      </c>
      <c r="F35" s="50" t="s">
        <v>34</v>
      </c>
      <c r="G35" s="50" t="s">
        <v>35</v>
      </c>
      <c r="H35" s="50" t="s">
        <v>36</v>
      </c>
      <c r="I35" s="63" t="s">
        <v>42</v>
      </c>
      <c r="J35" s="49" t="s">
        <v>38</v>
      </c>
      <c r="K35" s="33"/>
      <c r="L35" s="50">
        <v>520</v>
      </c>
      <c r="M35" s="50">
        <v>4</v>
      </c>
      <c r="N35" s="51">
        <f t="shared" si="1"/>
        <v>2080</v>
      </c>
      <c r="O35" s="38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</row>
    <row r="36" spans="1:59" s="35" customFormat="1" ht="16.5" thickBot="1" x14ac:dyDescent="0.3">
      <c r="A36" s="53"/>
      <c r="B36" s="65" t="s">
        <v>106</v>
      </c>
      <c r="C36" s="66" t="s">
        <v>107</v>
      </c>
      <c r="D36" s="66" t="s">
        <v>108</v>
      </c>
      <c r="E36" s="67">
        <v>3</v>
      </c>
      <c r="F36" s="66" t="s">
        <v>84</v>
      </c>
      <c r="G36" s="66" t="s">
        <v>109</v>
      </c>
      <c r="H36" s="66" t="s">
        <v>36</v>
      </c>
      <c r="I36" s="67" t="s">
        <v>42</v>
      </c>
      <c r="J36" s="68" t="s">
        <v>38</v>
      </c>
      <c r="K36" s="33"/>
      <c r="L36" s="50">
        <v>520</v>
      </c>
      <c r="M36" s="50">
        <v>4</v>
      </c>
      <c r="N36" s="51">
        <f t="shared" si="1"/>
        <v>2080</v>
      </c>
      <c r="O36" s="38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</row>
    <row r="37" spans="1:59" s="33" customFormat="1" ht="16.5" thickTop="1" x14ac:dyDescent="0.25">
      <c r="A37" s="33" t="s">
        <v>110</v>
      </c>
      <c r="B37" s="69" t="s">
        <v>39</v>
      </c>
      <c r="C37" s="70" t="s">
        <v>57</v>
      </c>
      <c r="D37" s="70" t="s">
        <v>111</v>
      </c>
      <c r="E37" s="71">
        <v>2</v>
      </c>
      <c r="F37" s="70" t="s">
        <v>112</v>
      </c>
      <c r="G37" s="70" t="s">
        <v>67</v>
      </c>
      <c r="H37" s="70" t="s">
        <v>113</v>
      </c>
      <c r="I37" s="70" t="s">
        <v>114</v>
      </c>
      <c r="J37" s="72" t="s">
        <v>112</v>
      </c>
      <c r="L37" s="53">
        <v>520</v>
      </c>
      <c r="M37" s="53">
        <v>4</v>
      </c>
      <c r="N37" s="55">
        <f t="shared" si="1"/>
        <v>2080</v>
      </c>
      <c r="O37" s="38"/>
    </row>
    <row r="38" spans="1:59" s="35" customFormat="1" ht="15.75" x14ac:dyDescent="0.25">
      <c r="A38" s="33" t="s">
        <v>110</v>
      </c>
      <c r="B38" s="52" t="s">
        <v>43</v>
      </c>
      <c r="C38" s="50" t="s">
        <v>107</v>
      </c>
      <c r="D38" s="50" t="s">
        <v>115</v>
      </c>
      <c r="E38" s="47">
        <v>3</v>
      </c>
      <c r="F38" s="46" t="s">
        <v>112</v>
      </c>
      <c r="G38" s="50" t="s">
        <v>35</v>
      </c>
      <c r="H38" s="50" t="s">
        <v>36</v>
      </c>
      <c r="I38" s="50" t="s">
        <v>114</v>
      </c>
      <c r="J38" s="49" t="s">
        <v>112</v>
      </c>
      <c r="K38" s="33"/>
      <c r="L38" s="50"/>
      <c r="M38" s="50"/>
      <c r="N38" s="51"/>
      <c r="O38" s="38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</row>
    <row r="39" spans="1:59" s="35" customFormat="1" ht="15.75" x14ac:dyDescent="0.25">
      <c r="A39" s="33" t="s">
        <v>110</v>
      </c>
      <c r="B39" s="52" t="s">
        <v>49</v>
      </c>
      <c r="C39" s="50" t="s">
        <v>116</v>
      </c>
      <c r="D39" s="50" t="s">
        <v>117</v>
      </c>
      <c r="E39" s="47">
        <v>2</v>
      </c>
      <c r="F39" s="46" t="s">
        <v>112</v>
      </c>
      <c r="G39" s="50" t="s">
        <v>47</v>
      </c>
      <c r="H39" s="50" t="s">
        <v>48</v>
      </c>
      <c r="I39" s="50" t="s">
        <v>114</v>
      </c>
      <c r="J39" s="49" t="s">
        <v>112</v>
      </c>
      <c r="K39" s="33"/>
      <c r="L39" s="50"/>
      <c r="M39" s="50"/>
      <c r="N39" s="51"/>
      <c r="O39" s="38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</row>
    <row r="40" spans="1:59" s="35" customFormat="1" ht="16.5" thickBot="1" x14ac:dyDescent="0.3">
      <c r="A40" s="33" t="s">
        <v>110</v>
      </c>
      <c r="B40" s="52" t="s">
        <v>52</v>
      </c>
      <c r="C40" s="73" t="s">
        <v>118</v>
      </c>
      <c r="D40" s="73" t="s">
        <v>119</v>
      </c>
      <c r="E40" s="74">
        <v>2</v>
      </c>
      <c r="F40" s="75" t="s">
        <v>112</v>
      </c>
      <c r="G40" s="73" t="s">
        <v>120</v>
      </c>
      <c r="H40" s="73" t="s">
        <v>113</v>
      </c>
      <c r="I40" s="73" t="s">
        <v>121</v>
      </c>
      <c r="J40" s="76" t="s">
        <v>112</v>
      </c>
      <c r="K40" s="33"/>
      <c r="L40" s="53"/>
      <c r="M40" s="53"/>
      <c r="N40" s="55"/>
      <c r="O40" s="38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</row>
    <row r="41" spans="1:59" s="60" customFormat="1" ht="15.75" x14ac:dyDescent="0.25">
      <c r="A41" s="33" t="s">
        <v>122</v>
      </c>
      <c r="B41" s="52" t="s">
        <v>56</v>
      </c>
      <c r="C41" s="77" t="s">
        <v>123</v>
      </c>
      <c r="D41" s="77" t="s">
        <v>124</v>
      </c>
      <c r="E41" s="71">
        <v>2</v>
      </c>
      <c r="F41" s="70" t="s">
        <v>112</v>
      </c>
      <c r="G41" s="77" t="s">
        <v>125</v>
      </c>
      <c r="H41" s="77" t="s">
        <v>36</v>
      </c>
      <c r="I41" s="77" t="s">
        <v>114</v>
      </c>
      <c r="J41" s="72" t="s">
        <v>112</v>
      </c>
      <c r="K41" s="33"/>
      <c r="L41" s="53"/>
      <c r="M41" s="53"/>
      <c r="N41" s="55"/>
      <c r="O41" s="38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</row>
    <row r="42" spans="1:59" s="35" customFormat="1" ht="15.75" x14ac:dyDescent="0.25">
      <c r="A42" s="33" t="s">
        <v>122</v>
      </c>
      <c r="B42" s="52" t="s">
        <v>61</v>
      </c>
      <c r="C42" s="50" t="s">
        <v>126</v>
      </c>
      <c r="D42" s="50" t="s">
        <v>127</v>
      </c>
      <c r="E42" s="47">
        <v>2</v>
      </c>
      <c r="F42" s="46" t="s">
        <v>112</v>
      </c>
      <c r="G42" s="50" t="s">
        <v>67</v>
      </c>
      <c r="H42" s="50" t="s">
        <v>113</v>
      </c>
      <c r="I42" s="50" t="s">
        <v>128</v>
      </c>
      <c r="J42" s="49" t="s">
        <v>112</v>
      </c>
      <c r="K42" s="33"/>
      <c r="L42" s="50"/>
      <c r="M42" s="50"/>
      <c r="N42" s="51"/>
      <c r="O42" s="38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</row>
    <row r="43" spans="1:59" s="35" customFormat="1" ht="15.75" x14ac:dyDescent="0.25">
      <c r="A43" s="33" t="s">
        <v>122</v>
      </c>
      <c r="B43" s="52" t="s">
        <v>64</v>
      </c>
      <c r="C43" s="50" t="s">
        <v>126</v>
      </c>
      <c r="D43" s="50" t="s">
        <v>129</v>
      </c>
      <c r="E43" s="47">
        <v>2</v>
      </c>
      <c r="F43" s="46" t="s">
        <v>112</v>
      </c>
      <c r="G43" s="50" t="s">
        <v>47</v>
      </c>
      <c r="H43" s="50" t="s">
        <v>48</v>
      </c>
      <c r="I43" s="50" t="s">
        <v>114</v>
      </c>
      <c r="J43" s="49" t="s">
        <v>112</v>
      </c>
      <c r="K43" s="33"/>
      <c r="L43" s="50"/>
      <c r="M43" s="50"/>
      <c r="N43" s="51"/>
      <c r="O43" s="38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</row>
    <row r="44" spans="1:59" s="35" customFormat="1" ht="15.75" x14ac:dyDescent="0.25">
      <c r="A44" s="33" t="s">
        <v>122</v>
      </c>
      <c r="B44" s="63">
        <v>8</v>
      </c>
      <c r="C44" s="50" t="s">
        <v>91</v>
      </c>
      <c r="D44" s="50" t="s">
        <v>130</v>
      </c>
      <c r="E44" s="47">
        <v>2</v>
      </c>
      <c r="F44" s="46" t="s">
        <v>112</v>
      </c>
      <c r="G44" s="50" t="s">
        <v>35</v>
      </c>
      <c r="H44" s="50" t="s">
        <v>36</v>
      </c>
      <c r="I44" s="50" t="s">
        <v>114</v>
      </c>
      <c r="J44" s="49" t="s">
        <v>112</v>
      </c>
      <c r="K44" s="33"/>
      <c r="L44" s="50"/>
      <c r="M44" s="50"/>
      <c r="N44" s="51"/>
      <c r="O44" s="38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</row>
    <row r="45" spans="1:59" s="35" customFormat="1" ht="15.75" x14ac:dyDescent="0.25">
      <c r="A45" s="33"/>
      <c r="B45" s="78"/>
      <c r="J45" s="4"/>
      <c r="K45" s="33"/>
      <c r="L45" s="79" t="s">
        <v>15</v>
      </c>
      <c r="M45" s="79">
        <f>SUM(M20:M44)</f>
        <v>52</v>
      </c>
      <c r="N45" s="80">
        <f>SUM(N20:N44)</f>
        <v>27320</v>
      </c>
      <c r="O45" s="38">
        <f>N45/M45</f>
        <v>525.38461538461536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</row>
    <row r="46" spans="1:59" s="35" customFormat="1" ht="18.75" x14ac:dyDescent="0.3">
      <c r="A46" s="33"/>
      <c r="B46" s="34" t="s">
        <v>8</v>
      </c>
      <c r="G46" s="36"/>
      <c r="H46" s="33"/>
      <c r="I46" s="33"/>
      <c r="J46" s="4"/>
      <c r="K46" s="33"/>
      <c r="N46" s="37"/>
      <c r="O46" s="38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</row>
    <row r="47" spans="1:59" s="35" customFormat="1" ht="97.5" customHeight="1" x14ac:dyDescent="0.25">
      <c r="A47" s="1"/>
      <c r="B47" s="39" t="s">
        <v>19</v>
      </c>
      <c r="C47" s="40" t="s">
        <v>20</v>
      </c>
      <c r="D47" s="40" t="s">
        <v>21</v>
      </c>
      <c r="E47" s="40" t="s">
        <v>22</v>
      </c>
      <c r="F47" s="40" t="s">
        <v>23</v>
      </c>
      <c r="G47" s="40" t="s">
        <v>24</v>
      </c>
      <c r="H47" s="40" t="s">
        <v>25</v>
      </c>
      <c r="I47" s="40" t="s">
        <v>131</v>
      </c>
      <c r="J47" s="41" t="s">
        <v>27</v>
      </c>
      <c r="K47" s="33"/>
      <c r="L47" s="42" t="s">
        <v>28</v>
      </c>
      <c r="M47" s="43" t="s">
        <v>29</v>
      </c>
      <c r="N47" s="44" t="s">
        <v>30</v>
      </c>
      <c r="O47" s="38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</row>
    <row r="48" spans="1:59" s="33" customFormat="1" ht="15.75" x14ac:dyDescent="0.25">
      <c r="A48" s="1"/>
      <c r="B48" s="48" t="s">
        <v>31</v>
      </c>
      <c r="C48" s="46" t="s">
        <v>132</v>
      </c>
      <c r="D48" s="46" t="s">
        <v>133</v>
      </c>
      <c r="E48" s="46" t="s">
        <v>134</v>
      </c>
      <c r="F48" s="46" t="s">
        <v>39</v>
      </c>
      <c r="G48" s="46" t="s">
        <v>135</v>
      </c>
      <c r="H48" s="46" t="s">
        <v>136</v>
      </c>
      <c r="I48" s="46" t="s">
        <v>137</v>
      </c>
      <c r="J48" s="49" t="s">
        <v>138</v>
      </c>
      <c r="L48" s="53">
        <v>450</v>
      </c>
      <c r="M48" s="53">
        <v>4</v>
      </c>
      <c r="N48" s="55">
        <f>L48*M48</f>
        <v>1800</v>
      </c>
      <c r="O48" s="38"/>
    </row>
    <row r="49" spans="1:59" s="33" customFormat="1" ht="16.5" thickBot="1" x14ac:dyDescent="0.3">
      <c r="A49" s="33" t="s">
        <v>112</v>
      </c>
      <c r="B49" s="81"/>
      <c r="C49" s="82" t="s">
        <v>139</v>
      </c>
      <c r="D49" s="82" t="s">
        <v>140</v>
      </c>
      <c r="E49" s="82" t="s">
        <v>112</v>
      </c>
      <c r="F49" s="82" t="s">
        <v>141</v>
      </c>
      <c r="G49" s="82" t="s">
        <v>142</v>
      </c>
      <c r="H49" s="82" t="s">
        <v>143</v>
      </c>
      <c r="I49" s="82" t="s">
        <v>144</v>
      </c>
      <c r="J49" s="83" t="s">
        <v>138</v>
      </c>
      <c r="K49" s="33" t="s">
        <v>59</v>
      </c>
      <c r="L49" s="53"/>
      <c r="M49" s="53"/>
      <c r="N49" s="55"/>
      <c r="O49" s="38"/>
    </row>
    <row r="50" spans="1:59" s="33" customFormat="1" ht="16.5" thickTop="1" x14ac:dyDescent="0.25">
      <c r="B50" s="63" t="s">
        <v>39</v>
      </c>
      <c r="C50" s="50" t="s">
        <v>146</v>
      </c>
      <c r="D50" s="50" t="s">
        <v>147</v>
      </c>
      <c r="E50" s="50" t="s">
        <v>134</v>
      </c>
      <c r="F50" s="50" t="s">
        <v>39</v>
      </c>
      <c r="G50" s="50" t="s">
        <v>148</v>
      </c>
      <c r="H50" s="50" t="s">
        <v>136</v>
      </c>
      <c r="I50" s="50" t="s">
        <v>149</v>
      </c>
      <c r="J50" s="49" t="s">
        <v>138</v>
      </c>
      <c r="L50" s="53">
        <v>450</v>
      </c>
      <c r="M50" s="53">
        <v>4</v>
      </c>
      <c r="N50" s="55">
        <f t="shared" ref="N50:N51" si="2">L50*M50</f>
        <v>1800</v>
      </c>
      <c r="O50" s="38"/>
    </row>
    <row r="51" spans="1:59" s="33" customFormat="1" ht="16.5" thickBot="1" x14ac:dyDescent="0.3">
      <c r="B51" s="84" t="s">
        <v>43</v>
      </c>
      <c r="C51" s="85" t="s">
        <v>150</v>
      </c>
      <c r="D51" s="85" t="s">
        <v>151</v>
      </c>
      <c r="E51" s="85" t="s">
        <v>134</v>
      </c>
      <c r="F51" s="85" t="s">
        <v>39</v>
      </c>
      <c r="G51" s="85" t="s">
        <v>152</v>
      </c>
      <c r="H51" s="85" t="s">
        <v>153</v>
      </c>
      <c r="I51" s="85" t="s">
        <v>149</v>
      </c>
      <c r="J51" s="86" t="s">
        <v>138</v>
      </c>
      <c r="L51" s="53">
        <v>520</v>
      </c>
      <c r="M51" s="53">
        <v>3</v>
      </c>
      <c r="N51" s="55">
        <f t="shared" si="2"/>
        <v>1560</v>
      </c>
      <c r="O51" s="38"/>
    </row>
    <row r="52" spans="1:59" s="33" customFormat="1" ht="16.5" thickTop="1" x14ac:dyDescent="0.25">
      <c r="A52" s="33" t="s">
        <v>145</v>
      </c>
      <c r="B52" s="87" t="s">
        <v>49</v>
      </c>
      <c r="C52" s="88" t="s">
        <v>154</v>
      </c>
      <c r="D52" s="88" t="s">
        <v>155</v>
      </c>
      <c r="E52" s="88" t="s">
        <v>156</v>
      </c>
      <c r="F52" s="88" t="s">
        <v>39</v>
      </c>
      <c r="G52" s="88" t="s">
        <v>157</v>
      </c>
      <c r="H52" s="88" t="s">
        <v>157</v>
      </c>
      <c r="I52" s="88" t="s">
        <v>157</v>
      </c>
      <c r="J52" s="89" t="s">
        <v>138</v>
      </c>
      <c r="L52" s="53"/>
      <c r="M52" s="53"/>
      <c r="N52" s="55"/>
      <c r="O52" s="38"/>
    </row>
    <row r="53" spans="1:59" s="33" customFormat="1" ht="15.75" x14ac:dyDescent="0.25">
      <c r="A53" s="33" t="s">
        <v>145</v>
      </c>
      <c r="B53" s="63" t="s">
        <v>64</v>
      </c>
      <c r="C53" s="50" t="s">
        <v>132</v>
      </c>
      <c r="D53" s="50" t="s">
        <v>158</v>
      </c>
      <c r="E53" s="50" t="s">
        <v>134</v>
      </c>
      <c r="F53" s="50" t="s">
        <v>39</v>
      </c>
      <c r="G53" s="50" t="s">
        <v>159</v>
      </c>
      <c r="H53" s="50" t="s">
        <v>136</v>
      </c>
      <c r="I53" s="50" t="s">
        <v>149</v>
      </c>
      <c r="J53" s="49" t="s">
        <v>138</v>
      </c>
      <c r="L53" s="53"/>
      <c r="M53" s="53"/>
      <c r="N53" s="55"/>
      <c r="O53" s="38"/>
    </row>
    <row r="54" spans="1:59" s="33" customFormat="1" ht="15.75" x14ac:dyDescent="0.25">
      <c r="A54" s="33" t="s">
        <v>145</v>
      </c>
      <c r="B54" s="63" t="s">
        <v>69</v>
      </c>
      <c r="C54" s="50" t="s">
        <v>160</v>
      </c>
      <c r="D54" s="50" t="s">
        <v>161</v>
      </c>
      <c r="E54" s="50" t="s">
        <v>156</v>
      </c>
      <c r="F54" s="50" t="s">
        <v>39</v>
      </c>
      <c r="G54" s="50" t="s">
        <v>162</v>
      </c>
      <c r="H54" s="50" t="s">
        <v>36</v>
      </c>
      <c r="I54" s="50" t="s">
        <v>137</v>
      </c>
      <c r="J54" s="49" t="s">
        <v>138</v>
      </c>
      <c r="L54" s="53"/>
      <c r="M54" s="53"/>
      <c r="N54" s="55"/>
      <c r="O54" s="38"/>
    </row>
    <row r="55" spans="1:59" s="33" customFormat="1" ht="15.75" x14ac:dyDescent="0.25">
      <c r="A55" s="33" t="s">
        <v>145</v>
      </c>
      <c r="B55" s="52"/>
      <c r="C55" s="53"/>
      <c r="D55" s="53"/>
      <c r="E55" s="52"/>
      <c r="F55" s="53"/>
      <c r="G55" s="53"/>
      <c r="H55" s="53"/>
      <c r="I55" s="52"/>
      <c r="J55" s="54"/>
      <c r="L55" s="53"/>
      <c r="M55" s="53"/>
      <c r="N55" s="55"/>
      <c r="O55" s="38"/>
    </row>
    <row r="56" spans="1:59" s="33" customFormat="1" ht="15.75" x14ac:dyDescent="0.25">
      <c r="A56" s="33" t="s">
        <v>145</v>
      </c>
      <c r="B56" s="52"/>
      <c r="C56" s="53"/>
      <c r="D56" s="53"/>
      <c r="E56" s="52"/>
      <c r="F56" s="53"/>
      <c r="G56" s="53"/>
      <c r="H56" s="53"/>
      <c r="I56" s="52"/>
      <c r="J56" s="54"/>
      <c r="L56" s="79" t="s">
        <v>15</v>
      </c>
      <c r="M56" s="22">
        <f>SUM(M48:M55)</f>
        <v>11</v>
      </c>
      <c r="N56" s="90">
        <f>SUM(N48:N55)</f>
        <v>5160</v>
      </c>
      <c r="O56" s="38">
        <f>N56/M56</f>
        <v>469.09090909090907</v>
      </c>
    </row>
    <row r="58" spans="1:59" s="35" customFormat="1" ht="18.75" x14ac:dyDescent="0.3">
      <c r="A58" s="33"/>
      <c r="B58" s="34" t="s">
        <v>9</v>
      </c>
      <c r="G58" s="36"/>
      <c r="H58" s="33"/>
      <c r="I58" s="33"/>
      <c r="J58" s="4"/>
      <c r="K58" s="33"/>
      <c r="N58" s="37"/>
      <c r="O58" s="38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</row>
    <row r="59" spans="1:59" s="35" customFormat="1" ht="97.5" customHeight="1" x14ac:dyDescent="0.25">
      <c r="A59" s="33"/>
      <c r="B59" s="39" t="s">
        <v>19</v>
      </c>
      <c r="C59" s="40" t="s">
        <v>20</v>
      </c>
      <c r="D59" s="40" t="s">
        <v>21</v>
      </c>
      <c r="E59" s="40" t="s">
        <v>22</v>
      </c>
      <c r="F59" s="40" t="s">
        <v>23</v>
      </c>
      <c r="G59" s="40" t="s">
        <v>24</v>
      </c>
      <c r="H59" s="40" t="s">
        <v>25</v>
      </c>
      <c r="I59" s="40" t="s">
        <v>26</v>
      </c>
      <c r="J59" s="41" t="s">
        <v>27</v>
      </c>
      <c r="K59" s="33"/>
      <c r="L59" s="42" t="s">
        <v>28</v>
      </c>
      <c r="M59" s="43" t="s">
        <v>29</v>
      </c>
      <c r="N59" s="44" t="s">
        <v>30</v>
      </c>
      <c r="O59" s="38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</row>
    <row r="60" spans="1:59" s="33" customFormat="1" ht="15.75" x14ac:dyDescent="0.25">
      <c r="B60" s="48" t="s">
        <v>31</v>
      </c>
      <c r="C60" s="50" t="s">
        <v>163</v>
      </c>
      <c r="D60" s="50" t="s">
        <v>164</v>
      </c>
      <c r="E60" s="50" t="s">
        <v>165</v>
      </c>
      <c r="F60" s="50" t="s">
        <v>43</v>
      </c>
      <c r="G60" s="50" t="s">
        <v>166</v>
      </c>
      <c r="H60" s="50" t="s">
        <v>167</v>
      </c>
      <c r="I60" s="50" t="s">
        <v>168</v>
      </c>
      <c r="J60" s="49" t="s">
        <v>38</v>
      </c>
      <c r="K60" s="1"/>
      <c r="L60" s="53">
        <v>520</v>
      </c>
      <c r="M60" s="53">
        <v>4</v>
      </c>
      <c r="N60" s="55">
        <f>L60*M60</f>
        <v>2080</v>
      </c>
      <c r="O60" s="38"/>
    </row>
    <row r="61" spans="1:59" s="33" customFormat="1" ht="15.75" x14ac:dyDescent="0.25">
      <c r="B61" s="91" t="s">
        <v>39</v>
      </c>
      <c r="C61" s="61" t="s">
        <v>169</v>
      </c>
      <c r="D61" s="61" t="s">
        <v>170</v>
      </c>
      <c r="E61" s="61" t="s">
        <v>171</v>
      </c>
      <c r="F61" s="61" t="s">
        <v>31</v>
      </c>
      <c r="G61" s="61"/>
      <c r="H61" s="61"/>
      <c r="I61" s="61" t="s">
        <v>172</v>
      </c>
      <c r="J61" s="62" t="s">
        <v>38</v>
      </c>
      <c r="K61" s="33" t="s">
        <v>59</v>
      </c>
      <c r="L61" s="53"/>
      <c r="M61" s="53"/>
      <c r="N61" s="55"/>
      <c r="O61" s="38"/>
      <c r="P61" s="33" t="s">
        <v>60</v>
      </c>
    </row>
    <row r="62" spans="1:59" s="33" customFormat="1" ht="15.75" x14ac:dyDescent="0.25">
      <c r="B62" s="91" t="s">
        <v>43</v>
      </c>
      <c r="C62" s="61" t="s">
        <v>173</v>
      </c>
      <c r="D62" s="61" t="s">
        <v>170</v>
      </c>
      <c r="E62" s="61" t="s">
        <v>171</v>
      </c>
      <c r="F62" s="61" t="s">
        <v>31</v>
      </c>
      <c r="G62" s="61"/>
      <c r="H62" s="61"/>
      <c r="I62" s="61" t="s">
        <v>172</v>
      </c>
      <c r="J62" s="62" t="s">
        <v>38</v>
      </c>
      <c r="K62" s="33" t="s">
        <v>59</v>
      </c>
      <c r="L62" s="53"/>
      <c r="M62" s="53"/>
      <c r="N62" s="55"/>
      <c r="O62" s="38"/>
      <c r="P62" s="33" t="s">
        <v>60</v>
      </c>
    </row>
    <row r="63" spans="1:59" s="33" customFormat="1" ht="15.75" x14ac:dyDescent="0.25">
      <c r="B63" s="48" t="s">
        <v>39</v>
      </c>
      <c r="C63" s="50" t="s">
        <v>105</v>
      </c>
      <c r="D63" s="50"/>
      <c r="E63" s="50"/>
      <c r="F63" s="50"/>
      <c r="G63" s="50" t="s">
        <v>319</v>
      </c>
      <c r="H63" s="50" t="s">
        <v>47</v>
      </c>
      <c r="I63" s="50" t="s">
        <v>172</v>
      </c>
      <c r="J63" s="49"/>
      <c r="L63" s="53">
        <v>520</v>
      </c>
      <c r="M63" s="53">
        <v>3</v>
      </c>
      <c r="N63" s="55">
        <f t="shared" ref="N63:N65" si="3">L63*M63</f>
        <v>1560</v>
      </c>
      <c r="O63" s="38"/>
    </row>
    <row r="64" spans="1:59" s="33" customFormat="1" ht="15.75" x14ac:dyDescent="0.25">
      <c r="B64" s="48" t="s">
        <v>43</v>
      </c>
      <c r="C64" s="50" t="s">
        <v>105</v>
      </c>
      <c r="D64" s="50"/>
      <c r="E64" s="50"/>
      <c r="F64" s="50"/>
      <c r="G64" s="50" t="s">
        <v>319</v>
      </c>
      <c r="H64" s="50" t="s">
        <v>67</v>
      </c>
      <c r="I64" s="50" t="s">
        <v>172</v>
      </c>
      <c r="J64" s="49"/>
      <c r="L64" s="53">
        <v>520</v>
      </c>
      <c r="M64" s="53">
        <v>3</v>
      </c>
      <c r="N64" s="55">
        <f t="shared" si="3"/>
        <v>1560</v>
      </c>
      <c r="O64" s="38"/>
    </row>
    <row r="65" spans="1:59" s="33" customFormat="1" ht="15.75" x14ac:dyDescent="0.25">
      <c r="B65" s="63" t="s">
        <v>49</v>
      </c>
      <c r="C65" s="50" t="s">
        <v>174</v>
      </c>
      <c r="D65" s="50" t="s">
        <v>175</v>
      </c>
      <c r="E65" s="50" t="s">
        <v>112</v>
      </c>
      <c r="F65" s="50"/>
      <c r="G65" s="50" t="s">
        <v>319</v>
      </c>
      <c r="H65" s="50" t="s">
        <v>319</v>
      </c>
      <c r="I65" s="50" t="s">
        <v>172</v>
      </c>
      <c r="J65" s="49" t="s">
        <v>38</v>
      </c>
      <c r="K65" s="92"/>
      <c r="L65" s="53">
        <v>520</v>
      </c>
      <c r="M65" s="53">
        <v>4</v>
      </c>
      <c r="N65" s="55">
        <f t="shared" si="3"/>
        <v>2080</v>
      </c>
      <c r="O65" s="38"/>
    </row>
    <row r="66" spans="1:59" s="33" customFormat="1" ht="15.75" x14ac:dyDescent="0.25">
      <c r="B66" s="52"/>
      <c r="C66" s="53"/>
      <c r="D66" s="53"/>
      <c r="E66" s="52"/>
      <c r="F66" s="53"/>
      <c r="G66" s="53"/>
      <c r="H66" s="53"/>
      <c r="I66" s="52"/>
      <c r="J66" s="54"/>
      <c r="L66" s="53"/>
      <c r="M66" s="53"/>
      <c r="N66" s="55"/>
      <c r="O66" s="38"/>
    </row>
    <row r="67" spans="1:59" s="33" customFormat="1" ht="15.75" x14ac:dyDescent="0.25">
      <c r="B67" s="52"/>
      <c r="C67" s="53"/>
      <c r="D67" s="53"/>
      <c r="E67" s="52"/>
      <c r="F67" s="53"/>
      <c r="G67" s="53"/>
      <c r="H67" s="53"/>
      <c r="I67" s="52"/>
      <c r="J67" s="54"/>
      <c r="L67" s="79" t="s">
        <v>15</v>
      </c>
      <c r="M67" s="22">
        <f>SUM(M60:M66)</f>
        <v>14</v>
      </c>
      <c r="N67" s="90">
        <f>SUM(N60:N66)</f>
        <v>7280</v>
      </c>
      <c r="O67" s="38">
        <f>N67/M67</f>
        <v>520</v>
      </c>
    </row>
    <row r="69" spans="1:59" ht="18.75" x14ac:dyDescent="0.3">
      <c r="B69" s="34" t="s">
        <v>10</v>
      </c>
      <c r="G69" s="36"/>
      <c r="H69" s="33"/>
      <c r="I69" s="33"/>
      <c r="J69" s="93"/>
    </row>
    <row r="70" spans="1:59" ht="64.5" x14ac:dyDescent="0.25">
      <c r="B70" s="39" t="s">
        <v>19</v>
      </c>
      <c r="C70" s="40" t="s">
        <v>20</v>
      </c>
      <c r="D70" s="40" t="s">
        <v>21</v>
      </c>
      <c r="E70" s="40" t="s">
        <v>22</v>
      </c>
      <c r="F70" s="40" t="s">
        <v>23</v>
      </c>
      <c r="G70" s="40" t="s">
        <v>24</v>
      </c>
      <c r="H70" s="40" t="s">
        <v>25</v>
      </c>
      <c r="I70" s="40" t="s">
        <v>26</v>
      </c>
      <c r="J70" s="41" t="s">
        <v>27</v>
      </c>
      <c r="L70" s="42" t="s">
        <v>28</v>
      </c>
      <c r="M70" s="43" t="s">
        <v>29</v>
      </c>
      <c r="N70" s="44" t="s">
        <v>30</v>
      </c>
    </row>
    <row r="71" spans="1:59" ht="15.75" x14ac:dyDescent="0.25">
      <c r="B71" s="45" t="s">
        <v>31</v>
      </c>
      <c r="C71" s="94" t="s">
        <v>176</v>
      </c>
      <c r="D71" s="94" t="s">
        <v>177</v>
      </c>
      <c r="E71" s="94" t="s">
        <v>165</v>
      </c>
      <c r="F71" s="95" t="s">
        <v>43</v>
      </c>
      <c r="G71" s="94" t="s">
        <v>152</v>
      </c>
      <c r="H71" s="53" t="s">
        <v>153</v>
      </c>
      <c r="I71" s="94" t="s">
        <v>178</v>
      </c>
      <c r="J71" s="54" t="s">
        <v>38</v>
      </c>
      <c r="L71" s="96">
        <v>520</v>
      </c>
      <c r="M71" s="96">
        <v>2</v>
      </c>
      <c r="N71" s="97">
        <f>L71*M71</f>
        <v>1040</v>
      </c>
    </row>
    <row r="72" spans="1:59" ht="15.75" x14ac:dyDescent="0.25">
      <c r="B72" s="63" t="s">
        <v>39</v>
      </c>
      <c r="C72" s="50" t="s">
        <v>179</v>
      </c>
      <c r="D72" s="50" t="s">
        <v>180</v>
      </c>
      <c r="E72" s="46" t="s">
        <v>165</v>
      </c>
      <c r="F72" s="98" t="s">
        <v>39</v>
      </c>
      <c r="G72" s="46" t="s">
        <v>181</v>
      </c>
      <c r="H72" s="46" t="s">
        <v>36</v>
      </c>
      <c r="I72" s="46" t="s">
        <v>178</v>
      </c>
      <c r="J72" s="49" t="s">
        <v>38</v>
      </c>
      <c r="L72" s="96">
        <v>520</v>
      </c>
      <c r="M72" s="96">
        <v>2</v>
      </c>
      <c r="N72" s="97">
        <f t="shared" ref="N72:N73" si="4">L72*M72</f>
        <v>1040</v>
      </c>
    </row>
    <row r="73" spans="1:59" ht="15.75" x14ac:dyDescent="0.25">
      <c r="A73" s="33" t="s">
        <v>112</v>
      </c>
      <c r="B73" s="99" t="s">
        <v>43</v>
      </c>
      <c r="C73" s="50" t="s">
        <v>182</v>
      </c>
      <c r="D73" s="50" t="s">
        <v>183</v>
      </c>
      <c r="E73" s="50"/>
      <c r="F73" s="98" t="s">
        <v>112</v>
      </c>
      <c r="G73" s="50" t="s">
        <v>184</v>
      </c>
      <c r="H73" s="50" t="s">
        <v>72</v>
      </c>
      <c r="I73" s="46" t="s">
        <v>185</v>
      </c>
      <c r="J73" s="100" t="s">
        <v>186</v>
      </c>
      <c r="L73" s="96">
        <f>350+150</f>
        <v>500</v>
      </c>
      <c r="M73" s="96">
        <v>4</v>
      </c>
      <c r="N73" s="97">
        <f t="shared" si="4"/>
        <v>2000</v>
      </c>
    </row>
    <row r="74" spans="1:59" ht="15.75" x14ac:dyDescent="0.25">
      <c r="B74" s="63"/>
      <c r="C74" s="50"/>
      <c r="D74" s="50"/>
      <c r="E74" s="50"/>
      <c r="F74" s="50"/>
      <c r="G74" s="50"/>
      <c r="H74" s="50"/>
      <c r="I74" s="50"/>
      <c r="J74" s="49"/>
      <c r="L74" s="96"/>
      <c r="M74" s="96"/>
      <c r="N74" s="97"/>
    </row>
    <row r="75" spans="1:59" ht="15.75" x14ac:dyDescent="0.25">
      <c r="B75" s="63"/>
      <c r="C75" s="50"/>
      <c r="D75" s="50"/>
      <c r="E75" s="50"/>
      <c r="F75" s="50"/>
      <c r="G75" s="50"/>
      <c r="H75" s="50"/>
      <c r="I75" s="50"/>
      <c r="J75" s="49"/>
      <c r="L75" s="79" t="s">
        <v>15</v>
      </c>
      <c r="M75" s="101">
        <f>SUM(M71:M74)</f>
        <v>8</v>
      </c>
      <c r="N75" s="102">
        <f>SUM(N71:N74)</f>
        <v>4080</v>
      </c>
      <c r="O75" s="6">
        <f>N75/M75</f>
        <v>510</v>
      </c>
    </row>
    <row r="77" spans="1:59" s="35" customFormat="1" ht="18.75" x14ac:dyDescent="0.3">
      <c r="A77" s="33"/>
      <c r="B77" s="103" t="s">
        <v>11</v>
      </c>
      <c r="C77" s="104"/>
      <c r="D77" s="64"/>
      <c r="E77" s="64"/>
      <c r="H77" s="33"/>
      <c r="I77" s="33"/>
      <c r="J77" s="4"/>
      <c r="K77" s="33"/>
      <c r="N77" s="37"/>
      <c r="O77" s="38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</row>
    <row r="78" spans="1:59" s="35" customFormat="1" ht="97.5" customHeight="1" x14ac:dyDescent="0.25">
      <c r="A78" s="33"/>
      <c r="B78" s="39" t="s">
        <v>19</v>
      </c>
      <c r="C78" s="40" t="s">
        <v>20</v>
      </c>
      <c r="D78" s="40" t="s">
        <v>21</v>
      </c>
      <c r="E78" s="40" t="s">
        <v>22</v>
      </c>
      <c r="F78" s="40" t="s">
        <v>23</v>
      </c>
      <c r="G78" s="40" t="s">
        <v>24</v>
      </c>
      <c r="H78" s="40" t="s">
        <v>25</v>
      </c>
      <c r="I78" s="40" t="s">
        <v>26</v>
      </c>
      <c r="J78" s="41" t="s">
        <v>27</v>
      </c>
      <c r="K78" s="33"/>
      <c r="L78" s="42" t="s">
        <v>28</v>
      </c>
      <c r="M78" s="43" t="s">
        <v>29</v>
      </c>
      <c r="N78" s="44" t="s">
        <v>30</v>
      </c>
      <c r="O78" s="38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1:59" s="35" customFormat="1" ht="15.75" x14ac:dyDescent="0.25">
      <c r="A79" s="33"/>
      <c r="B79" s="48" t="s">
        <v>31</v>
      </c>
      <c r="C79" s="50" t="s">
        <v>187</v>
      </c>
      <c r="D79" s="105" t="s">
        <v>188</v>
      </c>
      <c r="E79" s="63" t="s">
        <v>171</v>
      </c>
      <c r="F79" s="63" t="s">
        <v>31</v>
      </c>
      <c r="G79" s="106" t="s">
        <v>189</v>
      </c>
      <c r="H79" s="50" t="s">
        <v>190</v>
      </c>
      <c r="I79" s="105" t="s">
        <v>191</v>
      </c>
      <c r="J79" s="107" t="s">
        <v>138</v>
      </c>
      <c r="K79" s="33"/>
      <c r="L79" s="50">
        <v>520</v>
      </c>
      <c r="M79" s="108">
        <v>3.5</v>
      </c>
      <c r="N79" s="51">
        <f t="shared" ref="N79:N85" si="5">L79*M79</f>
        <v>1820</v>
      </c>
      <c r="O79" s="38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</row>
    <row r="80" spans="1:59" s="35" customFormat="1" ht="15.75" x14ac:dyDescent="0.25">
      <c r="A80" s="33"/>
      <c r="B80" s="48" t="s">
        <v>39</v>
      </c>
      <c r="C80" s="50" t="s">
        <v>192</v>
      </c>
      <c r="D80" s="105" t="s">
        <v>193</v>
      </c>
      <c r="E80" s="63" t="s">
        <v>194</v>
      </c>
      <c r="F80" s="63" t="s">
        <v>43</v>
      </c>
      <c r="G80" s="106" t="s">
        <v>195</v>
      </c>
      <c r="H80" s="53" t="s">
        <v>36</v>
      </c>
      <c r="I80" s="105" t="s">
        <v>191</v>
      </c>
      <c r="J80" s="109" t="s">
        <v>73</v>
      </c>
      <c r="K80" s="33"/>
      <c r="L80" s="53">
        <f>520+50</f>
        <v>570</v>
      </c>
      <c r="M80" s="108">
        <v>3</v>
      </c>
      <c r="N80" s="51">
        <f t="shared" si="5"/>
        <v>1710</v>
      </c>
      <c r="O80" s="38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</row>
    <row r="81" spans="1:59" s="35" customFormat="1" ht="15.75" x14ac:dyDescent="0.25">
      <c r="A81" s="33"/>
      <c r="B81" s="48" t="s">
        <v>43</v>
      </c>
      <c r="C81" s="50" t="s">
        <v>91</v>
      </c>
      <c r="D81" s="105" t="s">
        <v>196</v>
      </c>
      <c r="E81" s="63" t="s">
        <v>165</v>
      </c>
      <c r="F81" s="63" t="s">
        <v>31</v>
      </c>
      <c r="G81" s="106" t="s">
        <v>197</v>
      </c>
      <c r="H81" s="50" t="s">
        <v>153</v>
      </c>
      <c r="I81" s="105" t="s">
        <v>191</v>
      </c>
      <c r="J81" s="107" t="s">
        <v>138</v>
      </c>
      <c r="K81" s="33"/>
      <c r="L81" s="50">
        <v>520</v>
      </c>
      <c r="M81" s="108">
        <v>3</v>
      </c>
      <c r="N81" s="51">
        <f t="shared" si="5"/>
        <v>1560</v>
      </c>
      <c r="O81" s="38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</row>
    <row r="82" spans="1:59" s="35" customFormat="1" ht="15.75" x14ac:dyDescent="0.25">
      <c r="A82" s="33"/>
      <c r="B82" s="48" t="s">
        <v>49</v>
      </c>
      <c r="C82" s="50" t="s">
        <v>198</v>
      </c>
      <c r="D82" s="105" t="s">
        <v>199</v>
      </c>
      <c r="E82" s="48" t="s">
        <v>171</v>
      </c>
      <c r="F82" s="63" t="s">
        <v>31</v>
      </c>
      <c r="G82" s="110" t="s">
        <v>189</v>
      </c>
      <c r="H82" s="48" t="s">
        <v>190</v>
      </c>
      <c r="I82" s="50" t="s">
        <v>191</v>
      </c>
      <c r="J82" s="111" t="s">
        <v>138</v>
      </c>
      <c r="K82" s="33"/>
      <c r="L82" s="50">
        <v>520</v>
      </c>
      <c r="M82" s="108">
        <v>3.5</v>
      </c>
      <c r="N82" s="51">
        <f t="shared" si="5"/>
        <v>1820</v>
      </c>
      <c r="O82" s="38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</row>
    <row r="83" spans="1:59" s="35" customFormat="1" ht="15.75" x14ac:dyDescent="0.25">
      <c r="A83" s="33"/>
      <c r="B83" s="52" t="s">
        <v>52</v>
      </c>
      <c r="C83" s="50" t="s">
        <v>200</v>
      </c>
      <c r="D83" s="105" t="s">
        <v>201</v>
      </c>
      <c r="E83" s="63" t="s">
        <v>171</v>
      </c>
      <c r="F83" s="63" t="s">
        <v>39</v>
      </c>
      <c r="G83" s="50"/>
      <c r="H83" s="105"/>
      <c r="I83" s="105" t="s">
        <v>202</v>
      </c>
      <c r="J83" s="49" t="s">
        <v>138</v>
      </c>
      <c r="K83" s="33"/>
      <c r="L83" s="50">
        <v>520</v>
      </c>
      <c r="M83" s="108">
        <v>3</v>
      </c>
      <c r="N83" s="51">
        <f t="shared" si="5"/>
        <v>1560</v>
      </c>
      <c r="O83" s="38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</row>
    <row r="84" spans="1:59" s="35" customFormat="1" ht="15.75" x14ac:dyDescent="0.25">
      <c r="A84" s="33" t="s">
        <v>112</v>
      </c>
      <c r="B84" s="52" t="s">
        <v>56</v>
      </c>
      <c r="C84" s="50" t="s">
        <v>203</v>
      </c>
      <c r="D84" s="105" t="s">
        <v>204</v>
      </c>
      <c r="E84" s="63" t="s">
        <v>171</v>
      </c>
      <c r="F84" s="63" t="s">
        <v>39</v>
      </c>
      <c r="G84" s="50"/>
      <c r="H84" s="105"/>
      <c r="I84" s="50" t="s">
        <v>178</v>
      </c>
      <c r="J84" s="49" t="s">
        <v>138</v>
      </c>
      <c r="K84" s="112"/>
      <c r="L84" s="50">
        <v>520</v>
      </c>
      <c r="M84" s="108">
        <v>3</v>
      </c>
      <c r="N84" s="51">
        <f t="shared" si="5"/>
        <v>1560</v>
      </c>
      <c r="O84" s="38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</row>
    <row r="85" spans="1:59" s="35" customFormat="1" ht="15.75" x14ac:dyDescent="0.25">
      <c r="A85" s="33"/>
      <c r="B85" s="52" t="s">
        <v>61</v>
      </c>
      <c r="C85" s="50" t="s">
        <v>205</v>
      </c>
      <c r="D85" s="105" t="s">
        <v>206</v>
      </c>
      <c r="E85" s="63" t="s">
        <v>171</v>
      </c>
      <c r="F85" s="63" t="s">
        <v>39</v>
      </c>
      <c r="G85" s="50"/>
      <c r="H85" s="105" t="s">
        <v>190</v>
      </c>
      <c r="I85" s="105" t="s">
        <v>207</v>
      </c>
      <c r="J85" s="49" t="s">
        <v>138</v>
      </c>
      <c r="K85" s="33"/>
      <c r="L85" s="50">
        <v>520</v>
      </c>
      <c r="M85" s="53">
        <v>4</v>
      </c>
      <c r="N85" s="51">
        <f t="shared" si="5"/>
        <v>2080</v>
      </c>
      <c r="O85" s="38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</row>
    <row r="86" spans="1:59" s="33" customFormat="1" ht="15.75" x14ac:dyDescent="0.25">
      <c r="B86" s="52"/>
      <c r="C86" s="53"/>
      <c r="D86" s="53"/>
      <c r="E86" s="52"/>
      <c r="F86" s="53"/>
      <c r="G86" s="53"/>
      <c r="H86" s="53"/>
      <c r="I86" s="52"/>
      <c r="J86" s="54"/>
      <c r="L86" s="53"/>
      <c r="M86" s="53"/>
      <c r="N86" s="55"/>
      <c r="O86" s="38"/>
    </row>
    <row r="87" spans="1:59" s="33" customFormat="1" ht="15.75" x14ac:dyDescent="0.25">
      <c r="B87" s="52"/>
      <c r="C87" s="53"/>
      <c r="D87" s="53"/>
      <c r="E87" s="113"/>
      <c r="F87" s="94"/>
      <c r="G87" s="53"/>
      <c r="H87" s="53"/>
      <c r="I87" s="52"/>
      <c r="J87" s="54"/>
      <c r="L87" s="53"/>
      <c r="M87" s="53"/>
      <c r="N87" s="55"/>
      <c r="O87" s="38"/>
    </row>
    <row r="88" spans="1:59" ht="15.75" x14ac:dyDescent="0.25">
      <c r="L88" s="79" t="s">
        <v>15</v>
      </c>
      <c r="M88" s="114">
        <f>SUM(M79:M87)</f>
        <v>23</v>
      </c>
      <c r="N88" s="102">
        <f>SUM(N79:N87)</f>
        <v>12110</v>
      </c>
      <c r="O88" s="6">
        <f>N88/M88</f>
        <v>526.52173913043475</v>
      </c>
    </row>
    <row r="90" spans="1:59" ht="18.75" x14ac:dyDescent="0.3">
      <c r="A90" s="33"/>
      <c r="B90" s="115" t="s">
        <v>12</v>
      </c>
      <c r="C90" s="116"/>
      <c r="D90" s="116"/>
      <c r="E90" s="116"/>
      <c r="F90" s="116"/>
      <c r="G90" s="117"/>
      <c r="H90" s="116"/>
      <c r="I90" s="116"/>
      <c r="J90" s="118"/>
    </row>
    <row r="91" spans="1:59" ht="64.5" x14ac:dyDescent="0.25">
      <c r="B91" s="39" t="s">
        <v>19</v>
      </c>
      <c r="C91" s="40" t="s">
        <v>20</v>
      </c>
      <c r="D91" s="40" t="s">
        <v>21</v>
      </c>
      <c r="E91" s="40" t="s">
        <v>22</v>
      </c>
      <c r="F91" s="40" t="s">
        <v>23</v>
      </c>
      <c r="G91" s="40" t="s">
        <v>24</v>
      </c>
      <c r="H91" s="40" t="s">
        <v>25</v>
      </c>
      <c r="I91" s="40" t="s">
        <v>26</v>
      </c>
      <c r="J91" s="41" t="s">
        <v>27</v>
      </c>
      <c r="L91" s="42" t="s">
        <v>28</v>
      </c>
      <c r="M91" s="43" t="s">
        <v>29</v>
      </c>
      <c r="N91" s="44" t="s">
        <v>30</v>
      </c>
    </row>
    <row r="92" spans="1:59" ht="15.75" x14ac:dyDescent="0.25">
      <c r="A92" s="33"/>
      <c r="B92" s="52" t="s">
        <v>31</v>
      </c>
      <c r="C92" s="53" t="s">
        <v>208</v>
      </c>
      <c r="D92" s="53" t="s">
        <v>209</v>
      </c>
      <c r="E92" s="94" t="s">
        <v>43</v>
      </c>
      <c r="F92" s="94" t="s">
        <v>39</v>
      </c>
      <c r="G92" s="53" t="s">
        <v>210</v>
      </c>
      <c r="H92" s="53" t="s">
        <v>211</v>
      </c>
      <c r="I92" s="53" t="s">
        <v>185</v>
      </c>
      <c r="J92" s="119" t="s">
        <v>38</v>
      </c>
      <c r="L92" s="96">
        <v>520</v>
      </c>
      <c r="M92" s="96">
        <v>4</v>
      </c>
      <c r="N92" s="97">
        <f>L92*M92</f>
        <v>2080</v>
      </c>
    </row>
    <row r="93" spans="1:59" ht="15.75" x14ac:dyDescent="0.25">
      <c r="A93" s="33"/>
      <c r="B93" s="52" t="s">
        <v>39</v>
      </c>
      <c r="C93" s="53" t="s">
        <v>212</v>
      </c>
      <c r="D93" s="53" t="s">
        <v>213</v>
      </c>
      <c r="E93" s="94" t="s">
        <v>43</v>
      </c>
      <c r="F93" s="94" t="s">
        <v>39</v>
      </c>
      <c r="G93" s="53" t="s">
        <v>214</v>
      </c>
      <c r="H93" s="53" t="s">
        <v>211</v>
      </c>
      <c r="I93" s="53" t="s">
        <v>185</v>
      </c>
      <c r="J93" s="119" t="s">
        <v>38</v>
      </c>
      <c r="L93" s="96">
        <v>520</v>
      </c>
      <c r="M93" s="96">
        <v>4</v>
      </c>
      <c r="N93" s="97">
        <f t="shared" ref="N93:N111" si="6">L93*M93</f>
        <v>2080</v>
      </c>
    </row>
    <row r="94" spans="1:59" ht="15.75" x14ac:dyDescent="0.25">
      <c r="A94" s="33"/>
      <c r="B94" s="52" t="s">
        <v>43</v>
      </c>
      <c r="C94" s="53" t="s">
        <v>215</v>
      </c>
      <c r="D94" s="53" t="s">
        <v>216</v>
      </c>
      <c r="E94" s="94" t="s">
        <v>43</v>
      </c>
      <c r="F94" s="94" t="s">
        <v>39</v>
      </c>
      <c r="G94" s="53" t="s">
        <v>217</v>
      </c>
      <c r="H94" s="53" t="s">
        <v>211</v>
      </c>
      <c r="I94" s="53" t="s">
        <v>185</v>
      </c>
      <c r="J94" s="119" t="s">
        <v>38</v>
      </c>
      <c r="L94" s="96">
        <v>520</v>
      </c>
      <c r="M94" s="96">
        <v>4</v>
      </c>
      <c r="N94" s="97">
        <f t="shared" si="6"/>
        <v>2080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ht="15.75" x14ac:dyDescent="0.25">
      <c r="A95" s="33"/>
      <c r="B95" s="52" t="s">
        <v>49</v>
      </c>
      <c r="C95" s="53" t="s">
        <v>218</v>
      </c>
      <c r="D95" s="53" t="s">
        <v>219</v>
      </c>
      <c r="E95" s="94" t="s">
        <v>43</v>
      </c>
      <c r="F95" s="94" t="s">
        <v>39</v>
      </c>
      <c r="G95" s="53" t="s">
        <v>220</v>
      </c>
      <c r="H95" s="53" t="s">
        <v>211</v>
      </c>
      <c r="I95" s="53" t="s">
        <v>185</v>
      </c>
      <c r="J95" s="119" t="s">
        <v>38</v>
      </c>
      <c r="L95" s="18">
        <v>520</v>
      </c>
      <c r="M95" s="96">
        <v>4</v>
      </c>
      <c r="N95" s="97">
        <f t="shared" si="6"/>
        <v>2080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ht="15.75" x14ac:dyDescent="0.25">
      <c r="A96" s="33"/>
      <c r="B96" s="52" t="s">
        <v>52</v>
      </c>
      <c r="C96" s="53" t="s">
        <v>215</v>
      </c>
      <c r="D96" s="53" t="s">
        <v>221</v>
      </c>
      <c r="E96" s="53" t="s">
        <v>39</v>
      </c>
      <c r="F96" s="53" t="s">
        <v>39</v>
      </c>
      <c r="G96" s="53" t="s">
        <v>222</v>
      </c>
      <c r="H96" s="53" t="s">
        <v>211</v>
      </c>
      <c r="I96" s="53" t="s">
        <v>185</v>
      </c>
      <c r="J96" s="119" t="s">
        <v>73</v>
      </c>
      <c r="L96" s="18">
        <v>520</v>
      </c>
      <c r="M96" s="96">
        <v>4</v>
      </c>
      <c r="N96" s="97">
        <f t="shared" si="6"/>
        <v>2080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ht="15.75" x14ac:dyDescent="0.25">
      <c r="A97" s="33"/>
      <c r="B97" s="52" t="s">
        <v>56</v>
      </c>
      <c r="C97" s="53" t="s">
        <v>223</v>
      </c>
      <c r="D97" s="53" t="s">
        <v>224</v>
      </c>
      <c r="E97" s="53" t="s">
        <v>39</v>
      </c>
      <c r="F97" s="53" t="s">
        <v>39</v>
      </c>
      <c r="G97" s="53" t="s">
        <v>222</v>
      </c>
      <c r="H97" s="53" t="s">
        <v>211</v>
      </c>
      <c r="I97" s="53" t="s">
        <v>185</v>
      </c>
      <c r="J97" s="119" t="s">
        <v>73</v>
      </c>
      <c r="L97" s="18">
        <v>520</v>
      </c>
      <c r="M97" s="96">
        <v>4</v>
      </c>
      <c r="N97" s="97">
        <f t="shared" si="6"/>
        <v>2080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ht="15.75" x14ac:dyDescent="0.25">
      <c r="A98" s="33"/>
      <c r="B98" s="52" t="s">
        <v>61</v>
      </c>
      <c r="C98" s="53" t="s">
        <v>225</v>
      </c>
      <c r="D98" s="53" t="s">
        <v>226</v>
      </c>
      <c r="E98" s="53" t="s">
        <v>39</v>
      </c>
      <c r="F98" s="53" t="s">
        <v>39</v>
      </c>
      <c r="G98" s="53" t="s">
        <v>222</v>
      </c>
      <c r="H98" s="53" t="s">
        <v>211</v>
      </c>
      <c r="I98" s="53" t="s">
        <v>185</v>
      </c>
      <c r="J98" s="119" t="s">
        <v>38</v>
      </c>
      <c r="L98" s="18">
        <v>520</v>
      </c>
      <c r="M98" s="96">
        <v>4</v>
      </c>
      <c r="N98" s="97">
        <f t="shared" si="6"/>
        <v>2080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ht="15.75" x14ac:dyDescent="0.25">
      <c r="A99" s="33"/>
      <c r="B99" s="52" t="s">
        <v>64</v>
      </c>
      <c r="C99" s="53" t="s">
        <v>227</v>
      </c>
      <c r="D99" s="53" t="s">
        <v>228</v>
      </c>
      <c r="E99" s="53" t="s">
        <v>39</v>
      </c>
      <c r="F99" s="53" t="s">
        <v>31</v>
      </c>
      <c r="G99" s="53" t="s">
        <v>229</v>
      </c>
      <c r="H99" s="53" t="s">
        <v>211</v>
      </c>
      <c r="I99" s="53" t="s">
        <v>185</v>
      </c>
      <c r="J99" s="119" t="s">
        <v>38</v>
      </c>
      <c r="L99" s="18">
        <v>520</v>
      </c>
      <c r="M99" s="96">
        <v>4</v>
      </c>
      <c r="N99" s="97">
        <f t="shared" si="6"/>
        <v>2080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ht="15.75" x14ac:dyDescent="0.25">
      <c r="A100" s="33"/>
      <c r="B100" s="52" t="s">
        <v>69</v>
      </c>
      <c r="C100" s="53" t="s">
        <v>230</v>
      </c>
      <c r="D100" s="53" t="s">
        <v>231</v>
      </c>
      <c r="E100" s="53" t="s">
        <v>39</v>
      </c>
      <c r="F100" s="53" t="s">
        <v>39</v>
      </c>
      <c r="G100" s="53" t="s">
        <v>232</v>
      </c>
      <c r="H100" s="53" t="s">
        <v>211</v>
      </c>
      <c r="I100" s="53" t="s">
        <v>185</v>
      </c>
      <c r="J100" s="119" t="s">
        <v>73</v>
      </c>
      <c r="L100" s="18">
        <v>520</v>
      </c>
      <c r="M100" s="96">
        <v>4</v>
      </c>
      <c r="N100" s="97">
        <f t="shared" si="6"/>
        <v>2080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ht="15.75" x14ac:dyDescent="0.25">
      <c r="A101" s="3"/>
      <c r="B101" s="52" t="s">
        <v>81</v>
      </c>
      <c r="C101" s="53" t="s">
        <v>233</v>
      </c>
      <c r="D101" s="53" t="s">
        <v>234</v>
      </c>
      <c r="E101" s="53" t="s">
        <v>39</v>
      </c>
      <c r="F101" s="53" t="s">
        <v>31</v>
      </c>
      <c r="G101" s="53" t="s">
        <v>235</v>
      </c>
      <c r="H101" s="53" t="s">
        <v>211</v>
      </c>
      <c r="I101" s="53" t="s">
        <v>185</v>
      </c>
      <c r="J101" s="119" t="s">
        <v>38</v>
      </c>
      <c r="K101" s="33"/>
      <c r="L101" s="18">
        <f>420+150</f>
        <v>570</v>
      </c>
      <c r="M101" s="96">
        <v>4</v>
      </c>
      <c r="N101" s="97">
        <f t="shared" si="6"/>
        <v>2280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ht="16.5" thickBot="1" x14ac:dyDescent="0.3">
      <c r="A102" s="120"/>
      <c r="B102" s="81" t="s">
        <v>75</v>
      </c>
      <c r="C102" s="82" t="s">
        <v>236</v>
      </c>
      <c r="D102" s="82" t="s">
        <v>237</v>
      </c>
      <c r="E102" s="82" t="s">
        <v>39</v>
      </c>
      <c r="F102" s="82" t="s">
        <v>31</v>
      </c>
      <c r="G102" s="82" t="s">
        <v>238</v>
      </c>
      <c r="H102" s="82" t="s">
        <v>211</v>
      </c>
      <c r="I102" s="82" t="s">
        <v>185</v>
      </c>
      <c r="J102" s="121" t="s">
        <v>73</v>
      </c>
      <c r="K102" s="33" t="s">
        <v>59</v>
      </c>
      <c r="L102" s="96"/>
      <c r="M102" s="96"/>
      <c r="N102" s="97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ht="16.5" thickTop="1" x14ac:dyDescent="0.25">
      <c r="A103" s="33"/>
      <c r="B103" s="45" t="s">
        <v>85</v>
      </c>
      <c r="C103" s="94" t="s">
        <v>82</v>
      </c>
      <c r="D103" s="122" t="s">
        <v>239</v>
      </c>
      <c r="E103" s="94" t="s">
        <v>43</v>
      </c>
      <c r="F103" s="94" t="s">
        <v>39</v>
      </c>
      <c r="G103" s="94" t="s">
        <v>240</v>
      </c>
      <c r="H103" s="94" t="s">
        <v>211</v>
      </c>
      <c r="I103" s="94" t="s">
        <v>178</v>
      </c>
      <c r="J103" s="119" t="s">
        <v>38</v>
      </c>
      <c r="L103" s="96">
        <v>520</v>
      </c>
      <c r="M103" s="96">
        <v>4</v>
      </c>
      <c r="N103" s="97">
        <f t="shared" si="6"/>
        <v>2080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ht="15.75" x14ac:dyDescent="0.25">
      <c r="A104" s="33"/>
      <c r="B104" s="52" t="s">
        <v>90</v>
      </c>
      <c r="C104" s="53" t="s">
        <v>53</v>
      </c>
      <c r="D104" s="53" t="s">
        <v>241</v>
      </c>
      <c r="E104" s="94" t="s">
        <v>43</v>
      </c>
      <c r="F104" s="94" t="s">
        <v>39</v>
      </c>
      <c r="G104" s="53" t="s">
        <v>242</v>
      </c>
      <c r="H104" s="53" t="s">
        <v>211</v>
      </c>
      <c r="I104" s="53" t="s">
        <v>178</v>
      </c>
      <c r="J104" s="119" t="s">
        <v>38</v>
      </c>
      <c r="L104" s="96">
        <v>520</v>
      </c>
      <c r="M104" s="96">
        <v>4</v>
      </c>
      <c r="N104" s="97">
        <f t="shared" si="6"/>
        <v>2080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ht="15.75" x14ac:dyDescent="0.25">
      <c r="A105" s="33"/>
      <c r="B105" s="52" t="s">
        <v>95</v>
      </c>
      <c r="C105" s="53" t="s">
        <v>243</v>
      </c>
      <c r="D105" s="53" t="s">
        <v>244</v>
      </c>
      <c r="E105" s="94" t="s">
        <v>43</v>
      </c>
      <c r="F105" s="94" t="s">
        <v>39</v>
      </c>
      <c r="G105" s="53" t="s">
        <v>245</v>
      </c>
      <c r="H105" s="53" t="s">
        <v>211</v>
      </c>
      <c r="I105" s="53" t="s">
        <v>178</v>
      </c>
      <c r="J105" s="119" t="s">
        <v>38</v>
      </c>
      <c r="L105" s="96">
        <v>520</v>
      </c>
      <c r="M105" s="96">
        <v>4</v>
      </c>
      <c r="N105" s="97">
        <f t="shared" si="6"/>
        <v>2080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ht="15.75" x14ac:dyDescent="0.25">
      <c r="A106" s="33"/>
      <c r="B106" s="52" t="s">
        <v>97</v>
      </c>
      <c r="C106" s="53" t="s">
        <v>246</v>
      </c>
      <c r="D106" s="53" t="s">
        <v>247</v>
      </c>
      <c r="E106" s="94" t="s">
        <v>43</v>
      </c>
      <c r="F106" s="94" t="s">
        <v>39</v>
      </c>
      <c r="G106" s="53" t="s">
        <v>248</v>
      </c>
      <c r="H106" s="53" t="s">
        <v>249</v>
      </c>
      <c r="I106" s="53" t="s">
        <v>178</v>
      </c>
      <c r="J106" s="119" t="s">
        <v>38</v>
      </c>
      <c r="L106" s="18">
        <v>520</v>
      </c>
      <c r="M106" s="96">
        <v>4</v>
      </c>
      <c r="N106" s="97">
        <f t="shared" si="6"/>
        <v>2080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ht="15.75" x14ac:dyDescent="0.25">
      <c r="B107" s="52" t="s">
        <v>103</v>
      </c>
      <c r="C107" s="53" t="s">
        <v>32</v>
      </c>
      <c r="D107" s="53" t="s">
        <v>250</v>
      </c>
      <c r="E107" s="53" t="s">
        <v>39</v>
      </c>
      <c r="F107" s="53" t="s">
        <v>31</v>
      </c>
      <c r="G107" s="53" t="s">
        <v>251</v>
      </c>
      <c r="H107" s="53" t="s">
        <v>211</v>
      </c>
      <c r="I107" s="53" t="s">
        <v>178</v>
      </c>
      <c r="J107" s="119" t="s">
        <v>38</v>
      </c>
      <c r="L107" s="18">
        <v>570</v>
      </c>
      <c r="M107" s="96">
        <v>4</v>
      </c>
      <c r="N107" s="97">
        <f t="shared" si="6"/>
        <v>2280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ht="15.75" x14ac:dyDescent="0.25">
      <c r="B108" s="52" t="s">
        <v>106</v>
      </c>
      <c r="C108" s="53" t="s">
        <v>252</v>
      </c>
      <c r="D108" s="53" t="s">
        <v>253</v>
      </c>
      <c r="E108" s="53" t="s">
        <v>39</v>
      </c>
      <c r="F108" s="53" t="s">
        <v>31</v>
      </c>
      <c r="G108" s="53" t="s">
        <v>254</v>
      </c>
      <c r="H108" s="53" t="s">
        <v>211</v>
      </c>
      <c r="I108" s="53" t="s">
        <v>178</v>
      </c>
      <c r="J108" s="119" t="s">
        <v>38</v>
      </c>
      <c r="L108" s="18">
        <v>520</v>
      </c>
      <c r="M108" s="96">
        <v>4</v>
      </c>
      <c r="N108" s="97">
        <f t="shared" si="6"/>
        <v>2080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ht="15.75" x14ac:dyDescent="0.25">
      <c r="B109" s="52" t="s">
        <v>255</v>
      </c>
      <c r="C109" s="53" t="s">
        <v>256</v>
      </c>
      <c r="D109" s="53" t="s">
        <v>257</v>
      </c>
      <c r="E109" s="53" t="s">
        <v>39</v>
      </c>
      <c r="F109" s="53" t="s">
        <v>31</v>
      </c>
      <c r="G109" s="53" t="s">
        <v>220</v>
      </c>
      <c r="H109" s="53" t="s">
        <v>211</v>
      </c>
      <c r="I109" s="53" t="s">
        <v>178</v>
      </c>
      <c r="J109" s="119" t="s">
        <v>38</v>
      </c>
      <c r="L109" s="18">
        <v>570</v>
      </c>
      <c r="M109" s="96">
        <v>4</v>
      </c>
      <c r="N109" s="97">
        <f t="shared" si="6"/>
        <v>2280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ht="15.75" x14ac:dyDescent="0.25">
      <c r="B110" s="52" t="s">
        <v>258</v>
      </c>
      <c r="C110" s="53" t="s">
        <v>225</v>
      </c>
      <c r="D110" s="53" t="s">
        <v>259</v>
      </c>
      <c r="E110" s="53" t="s">
        <v>39</v>
      </c>
      <c r="F110" s="53" t="s">
        <v>31</v>
      </c>
      <c r="G110" s="53" t="s">
        <v>220</v>
      </c>
      <c r="H110" s="53" t="s">
        <v>211</v>
      </c>
      <c r="I110" s="53" t="s">
        <v>178</v>
      </c>
      <c r="J110" s="119" t="s">
        <v>38</v>
      </c>
      <c r="L110" s="18">
        <v>520</v>
      </c>
      <c r="M110" s="96">
        <v>4</v>
      </c>
      <c r="N110" s="97">
        <f t="shared" si="6"/>
        <v>2080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ht="16.5" thickBot="1" x14ac:dyDescent="0.3">
      <c r="B111" s="123" t="s">
        <v>260</v>
      </c>
      <c r="C111" s="124" t="s">
        <v>230</v>
      </c>
      <c r="D111" s="124" t="s">
        <v>261</v>
      </c>
      <c r="E111" s="124" t="s">
        <v>39</v>
      </c>
      <c r="F111" s="124" t="s">
        <v>31</v>
      </c>
      <c r="G111" s="124" t="s">
        <v>229</v>
      </c>
      <c r="H111" s="124" t="s">
        <v>211</v>
      </c>
      <c r="I111" s="124" t="s">
        <v>178</v>
      </c>
      <c r="J111" s="125" t="s">
        <v>38</v>
      </c>
      <c r="L111" s="18">
        <v>570</v>
      </c>
      <c r="M111" s="96">
        <v>4</v>
      </c>
      <c r="N111" s="97">
        <f t="shared" si="6"/>
        <v>2280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ht="16.5" thickTop="1" x14ac:dyDescent="0.25">
      <c r="A112" s="33" t="s">
        <v>105</v>
      </c>
      <c r="B112" s="69" t="s">
        <v>31</v>
      </c>
      <c r="C112" s="77" t="s">
        <v>91</v>
      </c>
      <c r="D112" s="77" t="s">
        <v>262</v>
      </c>
      <c r="E112" s="77" t="s">
        <v>39</v>
      </c>
      <c r="F112" s="77" t="s">
        <v>31</v>
      </c>
      <c r="G112" s="77" t="s">
        <v>229</v>
      </c>
      <c r="H112" s="77" t="s">
        <v>211</v>
      </c>
      <c r="I112" s="77" t="s">
        <v>185</v>
      </c>
      <c r="J112" s="126" t="s">
        <v>38</v>
      </c>
      <c r="L112" s="18"/>
      <c r="M112" s="96"/>
      <c r="N112" s="97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ht="15.75" x14ac:dyDescent="0.25">
      <c r="A113" s="33" t="s">
        <v>105</v>
      </c>
      <c r="B113" s="52" t="s">
        <v>39</v>
      </c>
      <c r="C113" s="53" t="s">
        <v>91</v>
      </c>
      <c r="D113" s="53" t="s">
        <v>263</v>
      </c>
      <c r="E113" s="53" t="s">
        <v>39</v>
      </c>
      <c r="F113" s="53" t="s">
        <v>39</v>
      </c>
      <c r="G113" s="53" t="s">
        <v>222</v>
      </c>
      <c r="H113" s="53" t="s">
        <v>211</v>
      </c>
      <c r="I113" s="53" t="s">
        <v>185</v>
      </c>
      <c r="J113" s="119" t="s">
        <v>38</v>
      </c>
      <c r="L113" s="96"/>
      <c r="M113" s="96"/>
      <c r="N113" s="97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ht="15.75" x14ac:dyDescent="0.25">
      <c r="A114" s="33" t="s">
        <v>105</v>
      </c>
      <c r="B114" s="52" t="s">
        <v>43</v>
      </c>
      <c r="C114" s="53" t="s">
        <v>176</v>
      </c>
      <c r="D114" s="53" t="s">
        <v>264</v>
      </c>
      <c r="E114" s="53" t="s">
        <v>39</v>
      </c>
      <c r="F114" s="53" t="s">
        <v>31</v>
      </c>
      <c r="G114" s="53" t="s">
        <v>222</v>
      </c>
      <c r="H114" s="53" t="s">
        <v>211</v>
      </c>
      <c r="I114" s="53" t="s">
        <v>185</v>
      </c>
      <c r="J114" s="119" t="s">
        <v>38</v>
      </c>
      <c r="L114" s="96"/>
      <c r="M114" s="96"/>
      <c r="N114" s="97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ht="15.75" x14ac:dyDescent="0.25">
      <c r="A115" s="33" t="s">
        <v>105</v>
      </c>
      <c r="B115" s="52" t="s">
        <v>49</v>
      </c>
      <c r="C115" s="53" t="s">
        <v>265</v>
      </c>
      <c r="D115" s="53" t="s">
        <v>266</v>
      </c>
      <c r="E115" s="53" t="s">
        <v>39</v>
      </c>
      <c r="F115" s="53" t="s">
        <v>31</v>
      </c>
      <c r="G115" s="53" t="s">
        <v>220</v>
      </c>
      <c r="H115" s="53" t="s">
        <v>211</v>
      </c>
      <c r="I115" s="53" t="s">
        <v>178</v>
      </c>
      <c r="J115" s="119" t="s">
        <v>38</v>
      </c>
      <c r="L115" s="96"/>
      <c r="M115" s="96"/>
      <c r="N115" s="97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ht="15.75" x14ac:dyDescent="0.25">
      <c r="A116" s="33" t="s">
        <v>105</v>
      </c>
      <c r="B116" s="52" t="s">
        <v>52</v>
      </c>
      <c r="C116" s="53" t="s">
        <v>225</v>
      </c>
      <c r="D116" s="53" t="s">
        <v>267</v>
      </c>
      <c r="E116" s="53" t="s">
        <v>39</v>
      </c>
      <c r="F116" s="53" t="s">
        <v>31</v>
      </c>
      <c r="G116" s="53" t="s">
        <v>238</v>
      </c>
      <c r="H116" s="53" t="s">
        <v>211</v>
      </c>
      <c r="I116" s="53" t="s">
        <v>185</v>
      </c>
      <c r="J116" s="119" t="s">
        <v>38</v>
      </c>
      <c r="L116" s="96"/>
      <c r="M116" s="96"/>
      <c r="N116" s="97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ht="15.75" x14ac:dyDescent="0.25">
      <c r="A117" s="33" t="s">
        <v>105</v>
      </c>
      <c r="B117" s="52" t="s">
        <v>56</v>
      </c>
      <c r="C117" s="53" t="s">
        <v>268</v>
      </c>
      <c r="D117" s="53" t="s">
        <v>269</v>
      </c>
      <c r="E117" s="53" t="s">
        <v>39</v>
      </c>
      <c r="F117" s="53" t="s">
        <v>31</v>
      </c>
      <c r="G117" s="53" t="s">
        <v>229</v>
      </c>
      <c r="H117" s="53" t="s">
        <v>211</v>
      </c>
      <c r="I117" s="53" t="s">
        <v>185</v>
      </c>
      <c r="J117" s="119" t="s">
        <v>38</v>
      </c>
      <c r="L117" s="96"/>
      <c r="M117" s="96"/>
      <c r="N117" s="97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1" customFormat="1" ht="15.75" x14ac:dyDescent="0.25">
      <c r="A118" s="33" t="s">
        <v>105</v>
      </c>
      <c r="B118" s="52" t="s">
        <v>64</v>
      </c>
      <c r="C118" s="53" t="s">
        <v>270</v>
      </c>
      <c r="D118" s="53" t="s">
        <v>271</v>
      </c>
      <c r="E118" s="53" t="s">
        <v>39</v>
      </c>
      <c r="F118" s="53" t="s">
        <v>39</v>
      </c>
      <c r="G118" s="53" t="s">
        <v>222</v>
      </c>
      <c r="H118" s="53" t="s">
        <v>211</v>
      </c>
      <c r="I118" s="53" t="s">
        <v>185</v>
      </c>
      <c r="J118" s="119" t="s">
        <v>73</v>
      </c>
      <c r="L118" s="18"/>
      <c r="M118" s="18"/>
      <c r="N118" s="127"/>
    </row>
    <row r="119" spans="1:59" s="1" customFormat="1" ht="15.75" x14ac:dyDescent="0.25">
      <c r="A119" s="33" t="s">
        <v>105</v>
      </c>
      <c r="B119" s="52" t="s">
        <v>69</v>
      </c>
      <c r="C119" s="53" t="s">
        <v>272</v>
      </c>
      <c r="D119" s="53" t="s">
        <v>273</v>
      </c>
      <c r="E119" s="53" t="s">
        <v>39</v>
      </c>
      <c r="F119" s="53" t="s">
        <v>39</v>
      </c>
      <c r="G119" s="53" t="s">
        <v>274</v>
      </c>
      <c r="H119" s="53" t="s">
        <v>211</v>
      </c>
      <c r="I119" s="53" t="s">
        <v>185</v>
      </c>
      <c r="J119" s="119" t="s">
        <v>73</v>
      </c>
      <c r="L119" s="18"/>
      <c r="M119" s="18"/>
      <c r="N119" s="127"/>
    </row>
    <row r="120" spans="1:59" s="1" customFormat="1" ht="15.75" x14ac:dyDescent="0.25">
      <c r="A120" s="33" t="s">
        <v>105</v>
      </c>
      <c r="B120" s="52" t="s">
        <v>75</v>
      </c>
      <c r="C120" s="53" t="s">
        <v>268</v>
      </c>
      <c r="D120" s="53" t="s">
        <v>275</v>
      </c>
      <c r="E120" s="53" t="s">
        <v>39</v>
      </c>
      <c r="F120" s="53" t="s">
        <v>31</v>
      </c>
      <c r="G120" s="53" t="s">
        <v>235</v>
      </c>
      <c r="H120" s="53" t="s">
        <v>211</v>
      </c>
      <c r="I120" s="53" t="s">
        <v>185</v>
      </c>
      <c r="J120" s="119" t="s">
        <v>73</v>
      </c>
      <c r="K120" s="33"/>
      <c r="L120" s="18"/>
      <c r="M120" s="18"/>
      <c r="N120" s="127"/>
    </row>
    <row r="121" spans="1:59" s="1" customFormat="1" ht="16.5" thickBot="1" x14ac:dyDescent="0.3">
      <c r="A121" s="33" t="s">
        <v>105</v>
      </c>
      <c r="B121" s="123" t="s">
        <v>81</v>
      </c>
      <c r="C121" s="124" t="s">
        <v>82</v>
      </c>
      <c r="D121" s="124" t="s">
        <v>276</v>
      </c>
      <c r="E121" s="124" t="s">
        <v>43</v>
      </c>
      <c r="F121" s="124" t="s">
        <v>43</v>
      </c>
      <c r="G121" s="124" t="s">
        <v>277</v>
      </c>
      <c r="H121" s="124" t="s">
        <v>211</v>
      </c>
      <c r="I121" s="124" t="s">
        <v>185</v>
      </c>
      <c r="J121" s="125" t="s">
        <v>38</v>
      </c>
      <c r="K121" s="33"/>
      <c r="L121" s="18"/>
      <c r="M121" s="18"/>
      <c r="N121" s="127"/>
    </row>
    <row r="122" spans="1:59" s="1" customFormat="1" ht="16.5" thickTop="1" x14ac:dyDescent="0.25">
      <c r="A122" s="128" t="s">
        <v>110</v>
      </c>
      <c r="B122" s="69" t="s">
        <v>31</v>
      </c>
      <c r="C122" s="70" t="s">
        <v>265</v>
      </c>
      <c r="D122" s="70" t="s">
        <v>278</v>
      </c>
      <c r="E122" s="70" t="s">
        <v>43</v>
      </c>
      <c r="F122" s="70" t="s">
        <v>112</v>
      </c>
      <c r="G122" s="70" t="s">
        <v>279</v>
      </c>
      <c r="H122" s="70" t="s">
        <v>211</v>
      </c>
      <c r="I122" s="70" t="s">
        <v>185</v>
      </c>
      <c r="J122" s="72" t="s">
        <v>38</v>
      </c>
      <c r="K122" s="33"/>
      <c r="L122" s="18">
        <v>520</v>
      </c>
      <c r="M122" s="18">
        <v>4</v>
      </c>
      <c r="N122" s="127">
        <f t="shared" ref="N122:N123" si="7">L122*M122</f>
        <v>2080</v>
      </c>
    </row>
    <row r="123" spans="1:59" s="1" customFormat="1" ht="16.5" thickBot="1" x14ac:dyDescent="0.3">
      <c r="A123" s="128" t="s">
        <v>110</v>
      </c>
      <c r="B123" s="123" t="s">
        <v>49</v>
      </c>
      <c r="C123" s="124" t="s">
        <v>76</v>
      </c>
      <c r="D123" s="124" t="s">
        <v>280</v>
      </c>
      <c r="E123" s="124" t="s">
        <v>39</v>
      </c>
      <c r="F123" s="124" t="s">
        <v>112</v>
      </c>
      <c r="G123" s="124" t="s">
        <v>220</v>
      </c>
      <c r="H123" s="124" t="s">
        <v>211</v>
      </c>
      <c r="I123" s="124" t="s">
        <v>191</v>
      </c>
      <c r="J123" s="129" t="s">
        <v>38</v>
      </c>
      <c r="K123" s="33"/>
      <c r="L123" s="18">
        <v>520</v>
      </c>
      <c r="M123" s="18">
        <v>4</v>
      </c>
      <c r="N123" s="127">
        <f t="shared" si="7"/>
        <v>2080</v>
      </c>
    </row>
    <row r="124" spans="1:59" s="1" customFormat="1" ht="16.5" thickTop="1" x14ac:dyDescent="0.25">
      <c r="A124" s="33" t="s">
        <v>281</v>
      </c>
      <c r="B124" s="69" t="s">
        <v>39</v>
      </c>
      <c r="C124" s="77" t="s">
        <v>91</v>
      </c>
      <c r="D124" s="77" t="s">
        <v>282</v>
      </c>
      <c r="E124" s="77" t="s">
        <v>39</v>
      </c>
      <c r="F124" s="77" t="s">
        <v>112</v>
      </c>
      <c r="G124" s="77" t="s">
        <v>220</v>
      </c>
      <c r="H124" s="77" t="s">
        <v>211</v>
      </c>
      <c r="I124" s="77" t="s">
        <v>178</v>
      </c>
      <c r="J124" s="72" t="s">
        <v>38</v>
      </c>
      <c r="K124" s="33"/>
      <c r="L124" s="18"/>
      <c r="M124" s="18"/>
      <c r="N124" s="127"/>
    </row>
    <row r="125" spans="1:59" s="1" customFormat="1" ht="15.75" x14ac:dyDescent="0.25">
      <c r="A125" s="33" t="s">
        <v>281</v>
      </c>
      <c r="B125" s="52" t="s">
        <v>43</v>
      </c>
      <c r="C125" s="53" t="s">
        <v>123</v>
      </c>
      <c r="D125" s="53" t="s">
        <v>283</v>
      </c>
      <c r="E125" s="53" t="s">
        <v>39</v>
      </c>
      <c r="F125" s="53" t="s">
        <v>112</v>
      </c>
      <c r="G125" s="53" t="s">
        <v>284</v>
      </c>
      <c r="H125" s="53" t="s">
        <v>211</v>
      </c>
      <c r="I125" s="53" t="s">
        <v>185</v>
      </c>
      <c r="J125" s="54" t="s">
        <v>38</v>
      </c>
      <c r="K125" s="33"/>
      <c r="L125" s="18"/>
      <c r="M125" s="18"/>
      <c r="N125" s="127"/>
    </row>
    <row r="126" spans="1:59" s="1" customFormat="1" ht="15.75" x14ac:dyDescent="0.25">
      <c r="A126" s="33" t="s">
        <v>281</v>
      </c>
      <c r="B126" s="52" t="s">
        <v>52</v>
      </c>
      <c r="C126" s="53" t="s">
        <v>285</v>
      </c>
      <c r="D126" s="53" t="s">
        <v>286</v>
      </c>
      <c r="E126" s="94" t="s">
        <v>39</v>
      </c>
      <c r="F126" s="94" t="s">
        <v>112</v>
      </c>
      <c r="G126" s="53" t="s">
        <v>287</v>
      </c>
      <c r="H126" s="53" t="s">
        <v>211</v>
      </c>
      <c r="I126" s="53" t="s">
        <v>185</v>
      </c>
      <c r="J126" s="54" t="s">
        <v>38</v>
      </c>
      <c r="K126" s="33"/>
      <c r="L126" s="18"/>
      <c r="M126" s="18"/>
      <c r="N126" s="127"/>
      <c r="O126" s="6"/>
    </row>
    <row r="127" spans="1:59" s="1" customFormat="1" x14ac:dyDescent="0.25">
      <c r="B127" s="130"/>
      <c r="J127" s="93"/>
      <c r="L127" s="131" t="s">
        <v>288</v>
      </c>
      <c r="M127" s="131">
        <f>SUM(M92:M126)</f>
        <v>84</v>
      </c>
      <c r="N127" s="24">
        <f>SUM(N92:N126)</f>
        <v>44480</v>
      </c>
      <c r="O127" s="6"/>
    </row>
    <row r="129" spans="1:59" ht="18.75" x14ac:dyDescent="0.3">
      <c r="B129" s="34" t="s">
        <v>13</v>
      </c>
      <c r="G129" s="36"/>
      <c r="H129" s="33"/>
      <c r="I129" s="33"/>
      <c r="J129" s="93"/>
    </row>
    <row r="130" spans="1:59" ht="64.5" x14ac:dyDescent="0.25">
      <c r="B130" s="39" t="s">
        <v>19</v>
      </c>
      <c r="C130" s="40" t="s">
        <v>20</v>
      </c>
      <c r="D130" s="40" t="s">
        <v>21</v>
      </c>
      <c r="E130" s="40" t="s">
        <v>22</v>
      </c>
      <c r="F130" s="40" t="s">
        <v>23</v>
      </c>
      <c r="G130" s="40" t="s">
        <v>24</v>
      </c>
      <c r="H130" s="40" t="s">
        <v>25</v>
      </c>
      <c r="I130" s="40" t="s">
        <v>26</v>
      </c>
      <c r="J130" s="41" t="s">
        <v>27</v>
      </c>
      <c r="L130" s="42" t="s">
        <v>28</v>
      </c>
      <c r="M130" s="43" t="s">
        <v>29</v>
      </c>
      <c r="N130" s="44" t="s">
        <v>30</v>
      </c>
    </row>
    <row r="131" spans="1:59" s="1" customFormat="1" ht="31.5" x14ac:dyDescent="0.25">
      <c r="B131" s="52" t="s">
        <v>31</v>
      </c>
      <c r="C131" s="94" t="s">
        <v>289</v>
      </c>
      <c r="D131" s="122" t="s">
        <v>290</v>
      </c>
      <c r="E131" s="94" t="s">
        <v>291</v>
      </c>
      <c r="F131" s="53" t="s">
        <v>292</v>
      </c>
      <c r="G131" s="53" t="s">
        <v>293</v>
      </c>
      <c r="H131" s="53" t="s">
        <v>36</v>
      </c>
      <c r="I131" s="132" t="s">
        <v>37</v>
      </c>
      <c r="J131" s="54"/>
      <c r="L131" s="18">
        <v>520</v>
      </c>
      <c r="M131" s="18">
        <v>4</v>
      </c>
      <c r="N131" s="127">
        <f>L131*M131</f>
        <v>2080</v>
      </c>
      <c r="O131" s="6"/>
    </row>
    <row r="132" spans="1:59" s="1" customFormat="1" ht="15.75" x14ac:dyDescent="0.25">
      <c r="B132" s="52" t="s">
        <v>39</v>
      </c>
      <c r="C132" s="53" t="s">
        <v>294</v>
      </c>
      <c r="D132" s="53" t="s">
        <v>295</v>
      </c>
      <c r="E132" s="53" t="s">
        <v>296</v>
      </c>
      <c r="F132" s="133" t="s">
        <v>297</v>
      </c>
      <c r="G132" s="53" t="s">
        <v>293</v>
      </c>
      <c r="H132" s="53" t="s">
        <v>36</v>
      </c>
      <c r="I132" s="132" t="s">
        <v>37</v>
      </c>
      <c r="J132" s="54"/>
      <c r="L132" s="18">
        <v>520</v>
      </c>
      <c r="M132" s="18">
        <v>4</v>
      </c>
      <c r="N132" s="127">
        <f t="shared" ref="N132:N140" si="8">L132*M132</f>
        <v>2080</v>
      </c>
      <c r="O132" s="6"/>
    </row>
    <row r="133" spans="1:59" s="1" customFormat="1" ht="15.75" x14ac:dyDescent="0.25">
      <c r="B133" s="52" t="s">
        <v>43</v>
      </c>
      <c r="C133" s="53" t="s">
        <v>146</v>
      </c>
      <c r="D133" s="53" t="s">
        <v>298</v>
      </c>
      <c r="E133" s="53" t="s">
        <v>296</v>
      </c>
      <c r="F133" s="134" t="s">
        <v>299</v>
      </c>
      <c r="G133" s="53" t="s">
        <v>300</v>
      </c>
      <c r="H133" s="53" t="s">
        <v>48</v>
      </c>
      <c r="I133" s="132" t="s">
        <v>37</v>
      </c>
      <c r="J133" s="54"/>
      <c r="L133" s="18">
        <v>520</v>
      </c>
      <c r="M133" s="18">
        <v>3</v>
      </c>
      <c r="N133" s="127">
        <f t="shared" si="8"/>
        <v>1560</v>
      </c>
      <c r="O133" s="6"/>
    </row>
    <row r="134" spans="1:59" s="1" customFormat="1" ht="15.75" x14ac:dyDescent="0.25">
      <c r="B134" s="52" t="s">
        <v>49</v>
      </c>
      <c r="C134" s="53" t="s">
        <v>301</v>
      </c>
      <c r="D134" s="53" t="s">
        <v>302</v>
      </c>
      <c r="E134" s="53" t="s">
        <v>296</v>
      </c>
      <c r="F134" s="133" t="s">
        <v>297</v>
      </c>
      <c r="G134" s="53" t="s">
        <v>293</v>
      </c>
      <c r="H134" s="53" t="s">
        <v>36</v>
      </c>
      <c r="I134" s="132" t="s">
        <v>37</v>
      </c>
      <c r="J134" s="54"/>
      <c r="L134" s="18">
        <v>520</v>
      </c>
      <c r="M134" s="18">
        <v>4</v>
      </c>
      <c r="N134" s="127">
        <f t="shared" si="8"/>
        <v>2080</v>
      </c>
      <c r="O134" s="6"/>
    </row>
    <row r="135" spans="1:59" s="1" customFormat="1" ht="15.75" x14ac:dyDescent="0.25">
      <c r="B135" s="52" t="s">
        <v>52</v>
      </c>
      <c r="C135" s="53" t="s">
        <v>205</v>
      </c>
      <c r="D135" s="53" t="s">
        <v>303</v>
      </c>
      <c r="E135" s="53" t="s">
        <v>296</v>
      </c>
      <c r="F135" s="133" t="s">
        <v>304</v>
      </c>
      <c r="G135" s="53" t="s">
        <v>293</v>
      </c>
      <c r="H135" s="53" t="s">
        <v>36</v>
      </c>
      <c r="I135" s="132" t="s">
        <v>37</v>
      </c>
      <c r="J135" s="54"/>
      <c r="L135" s="18">
        <v>520</v>
      </c>
      <c r="M135" s="18">
        <v>4</v>
      </c>
      <c r="N135" s="127">
        <f t="shared" si="8"/>
        <v>2080</v>
      </c>
      <c r="O135" s="6"/>
    </row>
    <row r="136" spans="1:59" s="1" customFormat="1" ht="15.75" x14ac:dyDescent="0.25">
      <c r="B136" s="52" t="s">
        <v>56</v>
      </c>
      <c r="C136" s="53" t="s">
        <v>305</v>
      </c>
      <c r="D136" s="53" t="s">
        <v>306</v>
      </c>
      <c r="E136" s="53" t="s">
        <v>296</v>
      </c>
      <c r="F136" s="135" t="s">
        <v>307</v>
      </c>
      <c r="G136" s="53" t="s">
        <v>293</v>
      </c>
      <c r="H136" s="53" t="s">
        <v>36</v>
      </c>
      <c r="I136" s="132" t="s">
        <v>37</v>
      </c>
      <c r="J136" s="54"/>
      <c r="L136" s="18">
        <v>520</v>
      </c>
      <c r="M136" s="18">
        <v>4</v>
      </c>
      <c r="N136" s="127">
        <f t="shared" si="8"/>
        <v>2080</v>
      </c>
      <c r="O136" s="6"/>
    </row>
    <row r="137" spans="1:59" s="1" customFormat="1" ht="15.75" x14ac:dyDescent="0.25">
      <c r="B137" s="52" t="s">
        <v>61</v>
      </c>
      <c r="C137" s="53" t="s">
        <v>308</v>
      </c>
      <c r="D137" s="53" t="s">
        <v>309</v>
      </c>
      <c r="E137" s="53" t="s">
        <v>296</v>
      </c>
      <c r="F137" s="135" t="s">
        <v>297</v>
      </c>
      <c r="G137" s="53" t="s">
        <v>310</v>
      </c>
      <c r="H137" s="53" t="s">
        <v>36</v>
      </c>
      <c r="I137" s="132" t="s">
        <v>37</v>
      </c>
      <c r="J137" s="54" t="s">
        <v>73</v>
      </c>
      <c r="L137" s="18">
        <f>420+150</f>
        <v>570</v>
      </c>
      <c r="M137" s="18">
        <v>4</v>
      </c>
      <c r="N137" s="127">
        <f t="shared" si="8"/>
        <v>2280</v>
      </c>
      <c r="O137" s="6"/>
    </row>
    <row r="138" spans="1:59" s="1" customFormat="1" ht="16.5" thickBot="1" x14ac:dyDescent="0.3">
      <c r="A138" s="123" t="s">
        <v>112</v>
      </c>
      <c r="B138" s="52" t="s">
        <v>64</v>
      </c>
      <c r="C138" s="124" t="s">
        <v>311</v>
      </c>
      <c r="D138" s="124" t="s">
        <v>312</v>
      </c>
      <c r="E138" s="124"/>
      <c r="F138" s="136" t="s">
        <v>112</v>
      </c>
      <c r="G138" s="124" t="s">
        <v>313</v>
      </c>
      <c r="H138" s="124" t="s">
        <v>36</v>
      </c>
      <c r="I138" s="137" t="s">
        <v>37</v>
      </c>
      <c r="J138" s="129"/>
      <c r="L138" s="18">
        <v>520</v>
      </c>
      <c r="M138" s="18">
        <v>4</v>
      </c>
      <c r="N138" s="127">
        <f t="shared" si="8"/>
        <v>2080</v>
      </c>
      <c r="O138" s="6"/>
    </row>
    <row r="139" spans="1:59" s="1" customFormat="1" ht="16.5" thickTop="1" x14ac:dyDescent="0.25">
      <c r="A139" s="33" t="s">
        <v>105</v>
      </c>
      <c r="B139" s="69" t="s">
        <v>31</v>
      </c>
      <c r="C139" s="77" t="s">
        <v>314</v>
      </c>
      <c r="D139" s="77" t="s">
        <v>315</v>
      </c>
      <c r="E139" s="77" t="s">
        <v>296</v>
      </c>
      <c r="F139" s="138" t="s">
        <v>297</v>
      </c>
      <c r="G139" s="77" t="s">
        <v>293</v>
      </c>
      <c r="H139" s="77" t="s">
        <v>36</v>
      </c>
      <c r="I139" s="139" t="s">
        <v>42</v>
      </c>
      <c r="J139" s="72"/>
      <c r="L139" s="18"/>
      <c r="M139" s="18">
        <v>0</v>
      </c>
      <c r="N139" s="127">
        <f t="shared" si="8"/>
        <v>0</v>
      </c>
      <c r="O139" s="6"/>
    </row>
    <row r="140" spans="1:59" ht="15.75" x14ac:dyDescent="0.25">
      <c r="A140" s="33" t="s">
        <v>105</v>
      </c>
      <c r="B140" s="63" t="s">
        <v>39</v>
      </c>
      <c r="C140" s="50" t="s">
        <v>316</v>
      </c>
      <c r="D140" s="140" t="s">
        <v>317</v>
      </c>
      <c r="E140" s="50" t="s">
        <v>296</v>
      </c>
      <c r="F140" s="133" t="s">
        <v>297</v>
      </c>
      <c r="G140" s="53" t="s">
        <v>293</v>
      </c>
      <c r="H140" s="140" t="s">
        <v>36</v>
      </c>
      <c r="I140" s="141" t="s">
        <v>42</v>
      </c>
      <c r="J140" s="49"/>
      <c r="L140" s="18"/>
      <c r="M140" s="18">
        <v>0</v>
      </c>
      <c r="N140" s="127">
        <f t="shared" si="8"/>
        <v>0</v>
      </c>
    </row>
    <row r="141" spans="1:59" ht="15.75" x14ac:dyDescent="0.25">
      <c r="A141" s="33" t="s">
        <v>105</v>
      </c>
      <c r="B141" s="63"/>
      <c r="C141" s="50"/>
      <c r="D141" s="50"/>
      <c r="E141" s="50"/>
      <c r="F141" s="50"/>
      <c r="G141" s="50"/>
      <c r="H141" s="50"/>
      <c r="I141" s="50"/>
      <c r="J141" s="49"/>
      <c r="L141" s="101" t="s">
        <v>288</v>
      </c>
      <c r="M141" s="101">
        <f>SUM(M131:M140)</f>
        <v>31</v>
      </c>
      <c r="N141" s="102">
        <f>SUM(N131:N140)</f>
        <v>16320</v>
      </c>
      <c r="O141" s="6">
        <f>N141/M141</f>
        <v>526.45161290322585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Kuzmova</dc:creator>
  <cp:lastModifiedBy>Lenka Kuzmova</cp:lastModifiedBy>
  <dcterms:created xsi:type="dcterms:W3CDTF">2016-05-30T08:49:26Z</dcterms:created>
  <dcterms:modified xsi:type="dcterms:W3CDTF">2016-05-30T08:58:14Z</dcterms:modified>
</cp:coreProperties>
</file>