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60" yWindow="195" windowWidth="13440" windowHeight="12360"/>
  </bookViews>
  <sheets>
    <sheet name="internetMaj17" sheetId="3" r:id="rId1"/>
  </sheets>
  <calcPr calcId="145621"/>
</workbook>
</file>

<file path=xl/calcChain.xml><?xml version="1.0" encoding="utf-8"?>
<calcChain xmlns="http://schemas.openxmlformats.org/spreadsheetml/2006/main">
  <c r="O223" i="3" l="1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23" i="3" s="1"/>
  <c r="F14" i="3" s="1"/>
  <c r="P207" i="3"/>
  <c r="P201" i="3"/>
  <c r="P200" i="3"/>
  <c r="N199" i="3"/>
  <c r="P199" i="3" s="1"/>
  <c r="N198" i="3"/>
  <c r="P198" i="3" s="1"/>
  <c r="O197" i="3"/>
  <c r="P197" i="3" s="1"/>
  <c r="O196" i="3"/>
  <c r="P196" i="3" s="1"/>
  <c r="O195" i="3"/>
  <c r="P195" i="3" s="1"/>
  <c r="P194" i="3"/>
  <c r="O194" i="3"/>
  <c r="O193" i="3"/>
  <c r="P193" i="3" s="1"/>
  <c r="O192" i="3"/>
  <c r="P192" i="3" s="1"/>
  <c r="O191" i="3"/>
  <c r="P191" i="3" s="1"/>
  <c r="O190" i="3"/>
  <c r="P190" i="3" s="1"/>
  <c r="O189" i="3"/>
  <c r="N189" i="3"/>
  <c r="P189" i="3" s="1"/>
  <c r="O188" i="3"/>
  <c r="P188" i="3" s="1"/>
  <c r="P187" i="3"/>
  <c r="O187" i="3"/>
  <c r="O182" i="3"/>
  <c r="P182" i="3" s="1"/>
  <c r="O181" i="3"/>
  <c r="P181" i="3" s="1"/>
  <c r="P180" i="3"/>
  <c r="O180" i="3"/>
  <c r="P179" i="3"/>
  <c r="O179" i="3"/>
  <c r="P172" i="3"/>
  <c r="P171" i="3"/>
  <c r="P170" i="3"/>
  <c r="P169" i="3"/>
  <c r="P168" i="3"/>
  <c r="O168" i="3"/>
  <c r="O167" i="3"/>
  <c r="P167" i="3" s="1"/>
  <c r="O166" i="3"/>
  <c r="P166" i="3" s="1"/>
  <c r="P165" i="3"/>
  <c r="O165" i="3"/>
  <c r="O164" i="3"/>
  <c r="P164" i="3" s="1"/>
  <c r="P163" i="3"/>
  <c r="P162" i="3"/>
  <c r="O161" i="3"/>
  <c r="P161" i="3" s="1"/>
  <c r="O160" i="3"/>
  <c r="P160" i="3" s="1"/>
  <c r="O159" i="3"/>
  <c r="P159" i="3" s="1"/>
  <c r="O158" i="3"/>
  <c r="P158" i="3" s="1"/>
  <c r="O157" i="3"/>
  <c r="N157" i="3"/>
  <c r="P157" i="3" s="1"/>
  <c r="O156" i="3"/>
  <c r="P156" i="3" s="1"/>
  <c r="O155" i="3"/>
  <c r="N155" i="3"/>
  <c r="P155" i="3" s="1"/>
  <c r="O154" i="3"/>
  <c r="P154" i="3" s="1"/>
  <c r="O153" i="3"/>
  <c r="P153" i="3" s="1"/>
  <c r="O152" i="3"/>
  <c r="P152" i="3" s="1"/>
  <c r="O151" i="3"/>
  <c r="P151" i="3" s="1"/>
  <c r="O150" i="3"/>
  <c r="O132" i="3"/>
  <c r="P132" i="3" s="1"/>
  <c r="O131" i="3"/>
  <c r="P131" i="3" s="1"/>
  <c r="O130" i="3"/>
  <c r="P130" i="3" s="1"/>
  <c r="O129" i="3"/>
  <c r="P129" i="3" s="1"/>
  <c r="P128" i="3"/>
  <c r="O128" i="3"/>
  <c r="N128" i="3"/>
  <c r="O127" i="3"/>
  <c r="P127" i="3" s="1"/>
  <c r="O126" i="3"/>
  <c r="P126" i="3" s="1"/>
  <c r="O125" i="3"/>
  <c r="P125" i="3" s="1"/>
  <c r="O124" i="3"/>
  <c r="N124" i="3"/>
  <c r="P124" i="3" s="1"/>
  <c r="O123" i="3"/>
  <c r="P123" i="3" s="1"/>
  <c r="P122" i="3"/>
  <c r="O122" i="3"/>
  <c r="P121" i="3"/>
  <c r="O121" i="3"/>
  <c r="O120" i="3"/>
  <c r="P120" i="3" s="1"/>
  <c r="O119" i="3"/>
  <c r="P119" i="3" s="1"/>
  <c r="P118" i="3"/>
  <c r="O118" i="3"/>
  <c r="O117" i="3"/>
  <c r="P117" i="3" s="1"/>
  <c r="O116" i="3"/>
  <c r="P116" i="3" s="1"/>
  <c r="O115" i="3"/>
  <c r="P115" i="3" s="1"/>
  <c r="O114" i="3"/>
  <c r="P114" i="3" s="1"/>
  <c r="O113" i="3"/>
  <c r="P113" i="3" s="1"/>
  <c r="O112" i="3"/>
  <c r="P112" i="3" s="1"/>
  <c r="O111" i="3"/>
  <c r="P111" i="3" s="1"/>
  <c r="O110" i="3"/>
  <c r="P109" i="3"/>
  <c r="O109" i="3"/>
  <c r="P103" i="3"/>
  <c r="P102" i="3"/>
  <c r="P101" i="3"/>
  <c r="O96" i="3"/>
  <c r="P96" i="3" s="1"/>
  <c r="O95" i="3"/>
  <c r="P95" i="3" s="1"/>
  <c r="O94" i="3"/>
  <c r="P94" i="3" s="1"/>
  <c r="O93" i="3"/>
  <c r="P93" i="3" s="1"/>
  <c r="O92" i="3"/>
  <c r="P92" i="3" s="1"/>
  <c r="O91" i="3"/>
  <c r="P91" i="3" s="1"/>
  <c r="O90" i="3"/>
  <c r="P90" i="3" s="1"/>
  <c r="O89" i="3"/>
  <c r="P89" i="3" s="1"/>
  <c r="O88" i="3"/>
  <c r="P88" i="3" s="1"/>
  <c r="O87" i="3"/>
  <c r="P87" i="3" s="1"/>
  <c r="O86" i="3"/>
  <c r="N86" i="3"/>
  <c r="P86" i="3" s="1"/>
  <c r="P85" i="3"/>
  <c r="O85" i="3"/>
  <c r="O84" i="3"/>
  <c r="P84" i="3" s="1"/>
  <c r="O83" i="3"/>
  <c r="P83" i="3" s="1"/>
  <c r="O82" i="3"/>
  <c r="P82" i="3" s="1"/>
  <c r="O81" i="3"/>
  <c r="P81" i="3" s="1"/>
  <c r="O80" i="3"/>
  <c r="P80" i="3" s="1"/>
  <c r="O79" i="3"/>
  <c r="P79" i="3" s="1"/>
  <c r="O78" i="3"/>
  <c r="O77" i="3"/>
  <c r="P77" i="3" s="1"/>
  <c r="O59" i="3"/>
  <c r="N59" i="3"/>
  <c r="P59" i="3" s="1"/>
  <c r="O58" i="3"/>
  <c r="P58" i="3" s="1"/>
  <c r="P57" i="3"/>
  <c r="O57" i="3"/>
  <c r="O56" i="3"/>
  <c r="P56" i="3" s="1"/>
  <c r="O55" i="3"/>
  <c r="P55" i="3" s="1"/>
  <c r="O54" i="3"/>
  <c r="P54" i="3" s="1"/>
  <c r="O53" i="3"/>
  <c r="P53" i="3" s="1"/>
  <c r="O52" i="3"/>
  <c r="P52" i="3" s="1"/>
  <c r="O51" i="3"/>
  <c r="P51" i="3" s="1"/>
  <c r="O50" i="3"/>
  <c r="P50" i="3" s="1"/>
  <c r="O49" i="3"/>
  <c r="P49" i="3" s="1"/>
  <c r="P48" i="3"/>
  <c r="O48" i="3"/>
  <c r="O47" i="3"/>
  <c r="P47" i="3" s="1"/>
  <c r="O46" i="3"/>
  <c r="P46" i="3" s="1"/>
  <c r="P45" i="3"/>
  <c r="O45" i="3"/>
  <c r="O44" i="3"/>
  <c r="P44" i="3" s="1"/>
  <c r="O43" i="3"/>
  <c r="P43" i="3" s="1"/>
  <c r="O42" i="3"/>
  <c r="P42" i="3" s="1"/>
  <c r="O41" i="3"/>
  <c r="P41" i="3" s="1"/>
  <c r="P40" i="3"/>
  <c r="O40" i="3"/>
  <c r="O39" i="3"/>
  <c r="P39" i="3" s="1"/>
  <c r="O38" i="3"/>
  <c r="P38" i="3" s="1"/>
  <c r="P37" i="3"/>
  <c r="O37" i="3"/>
  <c r="O36" i="3"/>
  <c r="P36" i="3" s="1"/>
  <c r="O35" i="3"/>
  <c r="P35" i="3" s="1"/>
  <c r="O34" i="3"/>
  <c r="P34" i="3" s="1"/>
  <c r="P33" i="3"/>
  <c r="O33" i="3"/>
  <c r="P32" i="3"/>
  <c r="O32" i="3"/>
  <c r="O31" i="3"/>
  <c r="P31" i="3" s="1"/>
  <c r="O30" i="3"/>
  <c r="P30" i="3" s="1"/>
  <c r="P29" i="3"/>
  <c r="O29" i="3"/>
  <c r="O28" i="3"/>
  <c r="P28" i="3" s="1"/>
  <c r="O27" i="3"/>
  <c r="P27" i="3" s="1"/>
  <c r="O26" i="3"/>
  <c r="P26" i="3" s="1"/>
  <c r="O25" i="3"/>
  <c r="P25" i="3" s="1"/>
  <c r="O24" i="3"/>
  <c r="P24" i="3" s="1"/>
  <c r="O23" i="3"/>
  <c r="P23" i="3" s="1"/>
  <c r="O22" i="3"/>
  <c r="P22" i="3" s="1"/>
  <c r="P21" i="3"/>
  <c r="O21" i="3"/>
  <c r="D16" i="3"/>
  <c r="C16" i="3"/>
  <c r="F15" i="3"/>
  <c r="E15" i="3"/>
  <c r="E14" i="3"/>
  <c r="F4" i="3"/>
  <c r="O203" i="3" l="1"/>
  <c r="E13" i="3" s="1"/>
  <c r="G14" i="3"/>
  <c r="O72" i="3"/>
  <c r="E8" i="3" s="1"/>
  <c r="E16" i="3" s="1"/>
  <c r="O144" i="3"/>
  <c r="E10" i="3" s="1"/>
  <c r="O183" i="3"/>
  <c r="E11" i="3" s="1"/>
  <c r="O104" i="3"/>
  <c r="E9" i="3" s="1"/>
  <c r="P110" i="3"/>
  <c r="O174" i="3"/>
  <c r="E12" i="3" s="1"/>
  <c r="P203" i="3"/>
  <c r="F13" i="3" s="1"/>
  <c r="G13" i="3" s="1"/>
  <c r="P72" i="3"/>
  <c r="F8" i="3" s="1"/>
  <c r="P144" i="3"/>
  <c r="F10" i="3" s="1"/>
  <c r="G10" i="3" s="1"/>
  <c r="P183" i="3"/>
  <c r="F11" i="3" s="1"/>
  <c r="G11" i="3" s="1"/>
  <c r="P78" i="3"/>
  <c r="P104" i="3" s="1"/>
  <c r="F9" i="3" s="1"/>
  <c r="G9" i="3" s="1"/>
  <c r="P150" i="3"/>
  <c r="P174" i="3" s="1"/>
  <c r="F12" i="3" s="1"/>
  <c r="G12" i="3" l="1"/>
  <c r="G8" i="3"/>
  <c r="F16" i="3"/>
  <c r="G16" i="3" l="1"/>
  <c r="F17" i="3"/>
</calcChain>
</file>

<file path=xl/sharedStrings.xml><?xml version="1.0" encoding="utf-8"?>
<sst xmlns="http://schemas.openxmlformats.org/spreadsheetml/2006/main" count="1869" uniqueCount="519">
  <si>
    <t>Poradové číslo</t>
  </si>
  <si>
    <t>Meno</t>
  </si>
  <si>
    <t>Priezvisko</t>
  </si>
  <si>
    <t>Stupeň štúdia v 2017/18</t>
  </si>
  <si>
    <t>Ročník štúdia v 2017/18</t>
  </si>
  <si>
    <t>Názov zahraničnej univerzity -  len jednej</t>
  </si>
  <si>
    <t>Krajina</t>
  </si>
  <si>
    <t>Semester</t>
  </si>
  <si>
    <t xml:space="preserve">Plánovaná dĺžka pobytu v mesiacoch </t>
  </si>
  <si>
    <t>Poberateľ sociálneho štipendia áno/nie</t>
  </si>
  <si>
    <t>Používaný jazyk počas výučby</t>
  </si>
  <si>
    <t>1.</t>
  </si>
  <si>
    <t>2.</t>
  </si>
  <si>
    <t>Náhradník</t>
  </si>
  <si>
    <t>Petra</t>
  </si>
  <si>
    <t>ČR</t>
  </si>
  <si>
    <t>nie</t>
  </si>
  <si>
    <t>Vladimíra</t>
  </si>
  <si>
    <t>Štefancová</t>
  </si>
  <si>
    <t>Poľsko</t>
  </si>
  <si>
    <t xml:space="preserve">Warsaw University of Technology (Faculty of Transport) </t>
  </si>
  <si>
    <t>Rebeťák</t>
  </si>
  <si>
    <t>Lásková</t>
  </si>
  <si>
    <t>Števárová</t>
  </si>
  <si>
    <t>Mazanec</t>
  </si>
  <si>
    <t>Le Duc</t>
  </si>
  <si>
    <t>Zadňanová</t>
  </si>
  <si>
    <t>Škorupa</t>
  </si>
  <si>
    <t>Černická</t>
  </si>
  <si>
    <t>Pecho</t>
  </si>
  <si>
    <t>Kostelanský</t>
  </si>
  <si>
    <t>Bystrická</t>
  </si>
  <si>
    <t>Mikula</t>
  </si>
  <si>
    <t>Spaček</t>
  </si>
  <si>
    <t>Mišanková</t>
  </si>
  <si>
    <t>Gáborová</t>
  </si>
  <si>
    <t>Zifčák</t>
  </si>
  <si>
    <t>Petro</t>
  </si>
  <si>
    <t>Spusta</t>
  </si>
  <si>
    <t>Žáčik</t>
  </si>
  <si>
    <t>Katrincová</t>
  </si>
  <si>
    <t>Malík</t>
  </si>
  <si>
    <t>Genzorová</t>
  </si>
  <si>
    <t>Otto</t>
  </si>
  <si>
    <t>Šurinová</t>
  </si>
  <si>
    <t>Záhumenská</t>
  </si>
  <si>
    <t>Stronček</t>
  </si>
  <si>
    <t>Sabová</t>
  </si>
  <si>
    <t>Beňuš</t>
  </si>
  <si>
    <t>Berežný</t>
  </si>
  <si>
    <t>Ďatková</t>
  </si>
  <si>
    <t xml:space="preserve">Uhnavý </t>
  </si>
  <si>
    <t>Matula</t>
  </si>
  <si>
    <t>Halama</t>
  </si>
  <si>
    <t>Boková</t>
  </si>
  <si>
    <t>Kukucová</t>
  </si>
  <si>
    <t>Varjan</t>
  </si>
  <si>
    <t>Kapľavka</t>
  </si>
  <si>
    <t>Dírerová</t>
  </si>
  <si>
    <t>Laurenčík</t>
  </si>
  <si>
    <t>Janušová</t>
  </si>
  <si>
    <t>Móry</t>
  </si>
  <si>
    <t>Dudáš</t>
  </si>
  <si>
    <t>Ondrejková</t>
  </si>
  <si>
    <t>Košútová</t>
  </si>
  <si>
    <t>Kolenčík</t>
  </si>
  <si>
    <t>Droppová</t>
  </si>
  <si>
    <t>Malíková</t>
  </si>
  <si>
    <t>Praženica</t>
  </si>
  <si>
    <t>Škrobáková</t>
  </si>
  <si>
    <t>Filip</t>
  </si>
  <si>
    <t>Marianna</t>
  </si>
  <si>
    <t>Lucia</t>
  </si>
  <si>
    <t>Jaroslav</t>
  </si>
  <si>
    <t>Manh</t>
  </si>
  <si>
    <t>Silvia</t>
  </si>
  <si>
    <t>Milan</t>
  </si>
  <si>
    <t>Zuzana</t>
  </si>
  <si>
    <t>Pavol</t>
  </si>
  <si>
    <t>Lenka</t>
  </si>
  <si>
    <t>Andrej</t>
  </si>
  <si>
    <t>Oliver</t>
  </si>
  <si>
    <t>Kristína</t>
  </si>
  <si>
    <t>Veronika</t>
  </si>
  <si>
    <t>Viktor</t>
  </si>
  <si>
    <t>František</t>
  </si>
  <si>
    <t>Patrik</t>
  </si>
  <si>
    <t>Nikolas</t>
  </si>
  <si>
    <t>Adela</t>
  </si>
  <si>
    <t>Dominik</t>
  </si>
  <si>
    <t>Tatiana</t>
  </si>
  <si>
    <t>Ivan</t>
  </si>
  <si>
    <t>Michaela</t>
  </si>
  <si>
    <t>Zdenka</t>
  </si>
  <si>
    <t>Jozef</t>
  </si>
  <si>
    <t>Ján</t>
  </si>
  <si>
    <t>Róbert</t>
  </si>
  <si>
    <t>Pavlína</t>
  </si>
  <si>
    <t>Šimon</t>
  </si>
  <si>
    <t>Júlia</t>
  </si>
  <si>
    <t>Dávid</t>
  </si>
  <si>
    <t>Matúš</t>
  </si>
  <si>
    <t>Denisa</t>
  </si>
  <si>
    <t>Samuel Adrien</t>
  </si>
  <si>
    <t>Ivana</t>
  </si>
  <si>
    <t>Gréta</t>
  </si>
  <si>
    <t>Michal</t>
  </si>
  <si>
    <t>Martin</t>
  </si>
  <si>
    <t>Anežka</t>
  </si>
  <si>
    <t>3.</t>
  </si>
  <si>
    <t xml:space="preserve">2. </t>
  </si>
  <si>
    <t>Vilnius Gediminas Technical University</t>
  </si>
  <si>
    <t>Amsterdam University of Applied Sciences</t>
  </si>
  <si>
    <t>Universita degli studi di Roma "La Sapienza"</t>
  </si>
  <si>
    <t>University of Vigo</t>
  </si>
  <si>
    <t>Institute of Technology Carlow</t>
  </si>
  <si>
    <t>ENAC (Bc vo FR)</t>
  </si>
  <si>
    <t xml:space="preserve">ENAC  </t>
  </si>
  <si>
    <t>Seinajoki University of Applied Sciences</t>
  </si>
  <si>
    <t>University of Ljubljana</t>
  </si>
  <si>
    <t>ENAC</t>
  </si>
  <si>
    <t xml:space="preserve">Warsaw University of Technology (Faculty of Management) </t>
  </si>
  <si>
    <t>TU Dresden</t>
  </si>
  <si>
    <t>University of Patras</t>
  </si>
  <si>
    <t>VŠB - TU Ostrava</t>
  </si>
  <si>
    <t>University of Zagreb</t>
  </si>
  <si>
    <t>Bielsko-Biala school of finance and law</t>
  </si>
  <si>
    <t>Coventry University</t>
  </si>
  <si>
    <t>VŠO Praha</t>
  </si>
  <si>
    <t>ČVUT</t>
  </si>
  <si>
    <t>Universita degli studi di Napoli "Parthenope"</t>
  </si>
  <si>
    <t>Universitat Autónoma de Barcelona</t>
  </si>
  <si>
    <t>University of Poitiers</t>
  </si>
  <si>
    <t>Wroclaw University of Economics</t>
  </si>
  <si>
    <t>bez uvedenej školy</t>
  </si>
  <si>
    <t>Litva</t>
  </si>
  <si>
    <t>Holandsko</t>
  </si>
  <si>
    <t>Taliansko</t>
  </si>
  <si>
    <t>Španielsko</t>
  </si>
  <si>
    <t>Írsko</t>
  </si>
  <si>
    <t>Francúzsko</t>
  </si>
  <si>
    <t>Fínsko</t>
  </si>
  <si>
    <t>Slovinsko</t>
  </si>
  <si>
    <t>Nemecko</t>
  </si>
  <si>
    <t>Grécko</t>
  </si>
  <si>
    <t>Chorvátsko</t>
  </si>
  <si>
    <t>GB</t>
  </si>
  <si>
    <t>X</t>
  </si>
  <si>
    <t>áno</t>
  </si>
  <si>
    <t>taliančina</t>
  </si>
  <si>
    <t>Natália</t>
  </si>
  <si>
    <t>Lukáš</t>
  </si>
  <si>
    <t>PEDaS</t>
  </si>
  <si>
    <t xml:space="preserve">Radoslav </t>
  </si>
  <si>
    <t xml:space="preserve">Šafárik </t>
  </si>
  <si>
    <t xml:space="preserve">Bc. </t>
  </si>
  <si>
    <t xml:space="preserve">Brno </t>
  </si>
  <si>
    <t>ZS</t>
  </si>
  <si>
    <t xml:space="preserve">nie </t>
  </si>
  <si>
    <t>ČJ</t>
  </si>
  <si>
    <t xml:space="preserve">Andrej </t>
  </si>
  <si>
    <t xml:space="preserve">Jastraban </t>
  </si>
  <si>
    <t xml:space="preserve">Merseburg </t>
  </si>
  <si>
    <t>LS</t>
  </si>
  <si>
    <t>AJ</t>
  </si>
  <si>
    <t xml:space="preserve">Roman </t>
  </si>
  <si>
    <t xml:space="preserve">Lipták </t>
  </si>
  <si>
    <t xml:space="preserve">Ing. </t>
  </si>
  <si>
    <t xml:space="preserve">Magdeburg </t>
  </si>
  <si>
    <t xml:space="preserve">Nemecko </t>
  </si>
  <si>
    <t xml:space="preserve">ZS </t>
  </si>
  <si>
    <t xml:space="preserve">NJ </t>
  </si>
  <si>
    <t>4.</t>
  </si>
  <si>
    <t xml:space="preserve">Peter </t>
  </si>
  <si>
    <t xml:space="preserve">Gajdošík </t>
  </si>
  <si>
    <t xml:space="preserve">Vilnius </t>
  </si>
  <si>
    <t xml:space="preserve">Litva </t>
  </si>
  <si>
    <t>5.</t>
  </si>
  <si>
    <t xml:space="preserve">Štefan </t>
  </si>
  <si>
    <t>Nôta</t>
  </si>
  <si>
    <t>6.</t>
  </si>
  <si>
    <t xml:space="preserve">Lukáš </t>
  </si>
  <si>
    <t xml:space="preserve">Mozola </t>
  </si>
  <si>
    <t xml:space="preserve">1. </t>
  </si>
  <si>
    <t>7.</t>
  </si>
  <si>
    <t xml:space="preserve">Kukučka </t>
  </si>
  <si>
    <t>8.</t>
  </si>
  <si>
    <t xml:space="preserve">Nikola </t>
  </si>
  <si>
    <t>Kantová</t>
  </si>
  <si>
    <t xml:space="preserve">PhD. </t>
  </si>
  <si>
    <t>Gliwice</t>
  </si>
  <si>
    <t>9.</t>
  </si>
  <si>
    <t xml:space="preserve">Ivan </t>
  </si>
  <si>
    <t xml:space="preserve">Štefánek </t>
  </si>
  <si>
    <t xml:space="preserve">Mittweida </t>
  </si>
  <si>
    <t>10.</t>
  </si>
  <si>
    <t xml:space="preserve">Vojtech </t>
  </si>
  <si>
    <t xml:space="preserve">Rypák </t>
  </si>
  <si>
    <t>11.</t>
  </si>
  <si>
    <t xml:space="preserve">Antoniuk </t>
  </si>
  <si>
    <t xml:space="preserve">Praha </t>
  </si>
  <si>
    <t>12.</t>
  </si>
  <si>
    <t xml:space="preserve">Branislav </t>
  </si>
  <si>
    <t xml:space="preserve">Valek </t>
  </si>
  <si>
    <t>Graz</t>
  </si>
  <si>
    <t>Rakúsko</t>
  </si>
  <si>
    <t>13.</t>
  </si>
  <si>
    <t xml:space="preserve">Vladimír </t>
  </si>
  <si>
    <t>Russin</t>
  </si>
  <si>
    <t>14.</t>
  </si>
  <si>
    <t xml:space="preserve">Kristián </t>
  </si>
  <si>
    <t>Šurhaňák</t>
  </si>
  <si>
    <t xml:space="preserve">Lisabon </t>
  </si>
  <si>
    <t>Portugalsko</t>
  </si>
  <si>
    <t>15.</t>
  </si>
  <si>
    <t xml:space="preserve">Adriána </t>
  </si>
  <si>
    <t>Buková</t>
  </si>
  <si>
    <t xml:space="preserve">Porto </t>
  </si>
  <si>
    <t>16.</t>
  </si>
  <si>
    <t xml:space="preserve">Monika </t>
  </si>
  <si>
    <t>Neveďalová</t>
  </si>
  <si>
    <t>17.</t>
  </si>
  <si>
    <t xml:space="preserve">Danihel </t>
  </si>
  <si>
    <t>18.</t>
  </si>
  <si>
    <t xml:space="preserve">Denisa </t>
  </si>
  <si>
    <t xml:space="preserve">Medvecká </t>
  </si>
  <si>
    <t xml:space="preserve">ČR </t>
  </si>
  <si>
    <t>19.</t>
  </si>
  <si>
    <t xml:space="preserve">Vician </t>
  </si>
  <si>
    <t xml:space="preserve">3. </t>
  </si>
  <si>
    <t>Gdaňsk</t>
  </si>
  <si>
    <t>20.</t>
  </si>
  <si>
    <t xml:space="preserve">Matej </t>
  </si>
  <si>
    <t xml:space="preserve">Palacka </t>
  </si>
  <si>
    <t xml:space="preserve">Poľsko </t>
  </si>
  <si>
    <t xml:space="preserve">Náhradník </t>
  </si>
  <si>
    <t xml:space="preserve">Michal </t>
  </si>
  <si>
    <t xml:space="preserve">Šrámka </t>
  </si>
  <si>
    <t xml:space="preserve">áno </t>
  </si>
  <si>
    <t xml:space="preserve">Ladislav </t>
  </si>
  <si>
    <t>Chabroň</t>
  </si>
  <si>
    <t xml:space="preserve">Lublin </t>
  </si>
  <si>
    <t xml:space="preserve">Tomáš </t>
  </si>
  <si>
    <t>Horečný</t>
  </si>
  <si>
    <t>Zajac</t>
  </si>
  <si>
    <t xml:space="preserve">Závodská </t>
  </si>
  <si>
    <t>Milano</t>
  </si>
  <si>
    <t xml:space="preserve">Marcel </t>
  </si>
  <si>
    <t>Novomestský</t>
  </si>
  <si>
    <t xml:space="preserve">Milano </t>
  </si>
  <si>
    <t>Ballesteros</t>
  </si>
  <si>
    <t>Ing.</t>
  </si>
  <si>
    <t>Universidade do Porto</t>
  </si>
  <si>
    <t>Aalto University</t>
  </si>
  <si>
    <t>ČVUT v Prahe</t>
  </si>
  <si>
    <t>Peter</t>
  </si>
  <si>
    <t>University of Maribor</t>
  </si>
  <si>
    <t>Bc.</t>
  </si>
  <si>
    <t>West Pomeranian University of Technology</t>
  </si>
  <si>
    <t>Kaunas University of Technology</t>
  </si>
  <si>
    <t>RWTH Aachen</t>
  </si>
  <si>
    <t>TU Wien</t>
  </si>
  <si>
    <t>SVF</t>
  </si>
  <si>
    <t>Valčičák, Bc.</t>
  </si>
  <si>
    <t>University of Porto</t>
  </si>
  <si>
    <t xml:space="preserve">Angelika </t>
  </si>
  <si>
    <t>Agócsová, Ing. PhD.</t>
  </si>
  <si>
    <t>ČVUT Praha</t>
  </si>
  <si>
    <t xml:space="preserve">Martina </t>
  </si>
  <si>
    <t>Margorínová, Ing.</t>
  </si>
  <si>
    <t xml:space="preserve">Eva </t>
  </si>
  <si>
    <t>Pitlová, Ing.</t>
  </si>
  <si>
    <t>FRI</t>
  </si>
  <si>
    <t>Stupeň štúdia v 201.7/1.8</t>
  </si>
  <si>
    <t>Ročník štúdia v 201.7/1.8</t>
  </si>
  <si>
    <t>Mesačný grant</t>
  </si>
  <si>
    <t>Schválená dĺžka pobytu s grantom</t>
  </si>
  <si>
    <t xml:space="preserve">Lucia </t>
  </si>
  <si>
    <t>Piatriková</t>
  </si>
  <si>
    <t>Bc</t>
  </si>
  <si>
    <t xml:space="preserve">Warsaw University of Technology </t>
  </si>
  <si>
    <t>Polsko</t>
  </si>
  <si>
    <t>Svetlák</t>
  </si>
  <si>
    <t>Ing</t>
  </si>
  <si>
    <t>Universitat Politecnica de Valencia</t>
  </si>
  <si>
    <t xml:space="preserve">Dominik </t>
  </si>
  <si>
    <t>Hýll</t>
  </si>
  <si>
    <t xml:space="preserve">JAMK  University of Applied Scienece </t>
  </si>
  <si>
    <t>Kramár</t>
  </si>
  <si>
    <t xml:space="preserve">Veronika </t>
  </si>
  <si>
    <t>Čižmárová</t>
  </si>
  <si>
    <t>Seinäjoki university of Applied Sciences</t>
  </si>
  <si>
    <t xml:space="preserve">Jana </t>
  </si>
  <si>
    <t>Kovalčíková</t>
  </si>
  <si>
    <t>University of Vaasa</t>
  </si>
  <si>
    <t>Miloš</t>
  </si>
  <si>
    <t xml:space="preserve">Maxian </t>
  </si>
  <si>
    <t xml:space="preserve">Lenka </t>
  </si>
  <si>
    <t>Jánošová</t>
  </si>
  <si>
    <t>Juraj</t>
  </si>
  <si>
    <t xml:space="preserve">Janík </t>
  </si>
  <si>
    <t>Chupáň</t>
  </si>
  <si>
    <t xml:space="preserve">Filip </t>
  </si>
  <si>
    <t>Šimovič</t>
  </si>
  <si>
    <t>Šeliga</t>
  </si>
  <si>
    <t>Urban</t>
  </si>
  <si>
    <t>JAMK  University of Appliedd Scienece -IT PRO</t>
  </si>
  <si>
    <t>akademický rok</t>
  </si>
  <si>
    <t xml:space="preserve">Jozef </t>
  </si>
  <si>
    <t xml:space="preserve">Magdolen </t>
  </si>
  <si>
    <t>JAMK  University of Applied Scienece -IT PRO</t>
  </si>
  <si>
    <t>Róber</t>
  </si>
  <si>
    <t xml:space="preserve">Vašek </t>
  </si>
  <si>
    <t>Jerguš</t>
  </si>
  <si>
    <t>Smolár</t>
  </si>
  <si>
    <t xml:space="preserve">University of Balearic Islands </t>
  </si>
  <si>
    <t xml:space="preserve">Šeligová </t>
  </si>
  <si>
    <t xml:space="preserve">Fínskolip </t>
  </si>
  <si>
    <t>Kováč</t>
  </si>
  <si>
    <t xml:space="preserve"> Ing.</t>
  </si>
  <si>
    <t xml:space="preserve">Pucková </t>
  </si>
  <si>
    <t>Seinajoki university of Applied Science</t>
  </si>
  <si>
    <t>Oľga</t>
  </si>
  <si>
    <t>Borsíková</t>
  </si>
  <si>
    <t xml:space="preserve">Ss. Cyril and Methodies Univ. Of Skopeje </t>
  </si>
  <si>
    <t>Macedónsko</t>
  </si>
  <si>
    <t>Náhradníci</t>
  </si>
  <si>
    <t>21.</t>
  </si>
  <si>
    <t>Slavomíra</t>
  </si>
  <si>
    <t>Kureková</t>
  </si>
  <si>
    <t>22.</t>
  </si>
  <si>
    <t xml:space="preserve">Tešlár </t>
  </si>
  <si>
    <t>23.</t>
  </si>
  <si>
    <t xml:space="preserve">Marek </t>
  </si>
  <si>
    <t>Račák</t>
  </si>
  <si>
    <t>24.</t>
  </si>
  <si>
    <t>Dejová</t>
  </si>
  <si>
    <t>POLLÁK</t>
  </si>
  <si>
    <t>Estonia Academy of Security Sciences</t>
  </si>
  <si>
    <t>Estónsko</t>
  </si>
  <si>
    <t>Radovan</t>
  </si>
  <si>
    <t>KOHUT</t>
  </si>
  <si>
    <t>Štefan</t>
  </si>
  <si>
    <t>MASIČ</t>
  </si>
  <si>
    <t>Vladimír</t>
  </si>
  <si>
    <t>KLOBUČNIK</t>
  </si>
  <si>
    <t>Antónia</t>
  </si>
  <si>
    <t>CÚTHOVÁ</t>
  </si>
  <si>
    <t>RAFFAJ</t>
  </si>
  <si>
    <t>Otakar</t>
  </si>
  <si>
    <t>KOHÚT</t>
  </si>
  <si>
    <t>Yelyzaveta</t>
  </si>
  <si>
    <t>SHEVCHENKO</t>
  </si>
  <si>
    <t>Hochschule Darmstadt University</t>
  </si>
  <si>
    <t>Simona</t>
  </si>
  <si>
    <t>KOMOROVSKÁ</t>
  </si>
  <si>
    <t xml:space="preserve">Sapienza Universita di Rom </t>
  </si>
  <si>
    <t>Rastislav</t>
  </si>
  <si>
    <t>POTOČÁR</t>
  </si>
  <si>
    <t>České vysoké učení technické  v Praze</t>
  </si>
  <si>
    <t>BIBORA</t>
  </si>
  <si>
    <t>Rudolf</t>
  </si>
  <si>
    <t>REČLO</t>
  </si>
  <si>
    <t>Martina</t>
  </si>
  <si>
    <t>GEROČOVÁ</t>
  </si>
  <si>
    <t>Jana</t>
  </si>
  <si>
    <t>REPJAKOVÁ</t>
  </si>
  <si>
    <t>BERTOVÁ</t>
  </si>
  <si>
    <t>Adam</t>
  </si>
  <si>
    <t>SÁDA</t>
  </si>
  <si>
    <t>General Tadeusz Kosciuszko Military Academy of Land Forces</t>
  </si>
  <si>
    <t>FBI</t>
  </si>
  <si>
    <t>Universidad DEU Cardenal Herrera</t>
  </si>
  <si>
    <t>Lithuanian University of Education Sciences</t>
  </si>
  <si>
    <t>University of Jaén</t>
  </si>
  <si>
    <t>University College of Southeast Norway</t>
  </si>
  <si>
    <t>Nórsko</t>
  </si>
  <si>
    <t>LCC Internnational University</t>
  </si>
  <si>
    <t>Instituto Superior da Maia</t>
  </si>
  <si>
    <t>University of Bergamo</t>
  </si>
  <si>
    <t>Slezská univerzita v Opave</t>
  </si>
  <si>
    <t>Metropolitní univerzita v Prahe</t>
  </si>
  <si>
    <t>FHV</t>
  </si>
  <si>
    <t>Pridelený grant</t>
  </si>
  <si>
    <t>Pridelený priemerný mesačný grant:</t>
  </si>
  <si>
    <t>Fakulta UNIZA</t>
  </si>
  <si>
    <t>Počet mesiacov</t>
  </si>
  <si>
    <t>Priemerný grant</t>
  </si>
  <si>
    <t>PEDAS</t>
  </si>
  <si>
    <t>SJF</t>
  </si>
  <si>
    <t>EF</t>
  </si>
  <si>
    <t>150 eur</t>
  </si>
  <si>
    <t>Mesačné navýšenie grantu u študentov poberajúcich sociálne štipendium</t>
  </si>
  <si>
    <t>VUVB</t>
  </si>
  <si>
    <t xml:space="preserve">Spolu: </t>
  </si>
  <si>
    <t>Rozdiel:</t>
  </si>
  <si>
    <t>Študijné pobyty prihláška 2017  február 2017</t>
  </si>
  <si>
    <t>Návrh rozdelenia grantov  24. 04. 2017</t>
  </si>
  <si>
    <t>Mesačné Erasmus+ granty - študentské mobility uskutočnené v rámci Výzvy 2017  - študijné pobyty:</t>
  </si>
  <si>
    <t>Zmluva 2017 - pridelené Erasmus+ finančné prostriedky UNIZA</t>
  </si>
  <si>
    <t xml:space="preserve">AJ </t>
  </si>
  <si>
    <t>AJ / rusky</t>
  </si>
  <si>
    <t>FR</t>
  </si>
  <si>
    <t xml:space="preserve"> NJ </t>
  </si>
  <si>
    <t>AJ/D</t>
  </si>
  <si>
    <t>SJ/AJ</t>
  </si>
  <si>
    <t>AJ/ŠJ</t>
  </si>
  <si>
    <t xml:space="preserve"> nie </t>
  </si>
  <si>
    <t xml:space="preserve">  Ing. </t>
  </si>
  <si>
    <t xml:space="preserve"> Mgr.</t>
  </si>
  <si>
    <t>Mgr.</t>
  </si>
  <si>
    <t>SjF</t>
  </si>
  <si>
    <t>PhD.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</si>
  <si>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</si>
  <si>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</si>
  <si>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</si>
  <si>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</si>
  <si>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</si>
  <si>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</si>
  <si>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</si>
  <si>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</si>
  <si>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</si>
  <si>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Stupeň štúdia v 2016/17</t>
  </si>
  <si>
    <t>Ročník štúdia v 2016/17</t>
  </si>
  <si>
    <t>Spolu pridelený grant</t>
  </si>
  <si>
    <t>Miroslav</t>
  </si>
  <si>
    <t>Tampere University of Technology</t>
  </si>
  <si>
    <t>anglický</t>
  </si>
  <si>
    <t>Hock</t>
  </si>
  <si>
    <t>Balák</t>
  </si>
  <si>
    <t>upresníme</t>
  </si>
  <si>
    <r>
      <t xml:space="preserve">Portugalsko </t>
    </r>
    <r>
      <rPr>
        <sz val="12"/>
        <color rgb="FFFF0000"/>
        <rFont val="Times New Roman"/>
        <family val="1"/>
        <charset val="238"/>
      </rPr>
      <t>?</t>
    </r>
  </si>
  <si>
    <t>Richard</t>
  </si>
  <si>
    <t>Orješek</t>
  </si>
  <si>
    <t>Talapka</t>
  </si>
  <si>
    <t>Nikola</t>
  </si>
  <si>
    <t>Ferancová</t>
  </si>
  <si>
    <t>Trišč</t>
  </si>
  <si>
    <t>Margaréta</t>
  </si>
  <si>
    <t>Drozdíková</t>
  </si>
  <si>
    <t>Česká rep.</t>
  </si>
  <si>
    <t>nemecký</t>
  </si>
  <si>
    <t>Samuel</t>
  </si>
  <si>
    <t>Kopčanský</t>
  </si>
  <si>
    <t xml:space="preserve">anglický </t>
  </si>
  <si>
    <t>Holub</t>
  </si>
  <si>
    <t>slovenský</t>
  </si>
  <si>
    <t>Baláková</t>
  </si>
  <si>
    <t>Anna</t>
  </si>
  <si>
    <t>Kmecová</t>
  </si>
  <si>
    <t>Podpleský</t>
  </si>
  <si>
    <t>Lichvár</t>
  </si>
  <si>
    <t>Chomová</t>
  </si>
  <si>
    <t>Patrícia</t>
  </si>
  <si>
    <t>Troppová</t>
  </si>
  <si>
    <t>Gavalerová</t>
  </si>
  <si>
    <t>University of Zagreb, Electrotechnic faculty of engeneering and computing</t>
  </si>
  <si>
    <t>Chrovátsko</t>
  </si>
  <si>
    <t xml:space="preserve">Zuzana </t>
  </si>
  <si>
    <t>Ľudmila</t>
  </si>
  <si>
    <t>Garbiarová</t>
  </si>
  <si>
    <t xml:space="preserve">Cvacho </t>
  </si>
  <si>
    <t xml:space="preserve">Viktória </t>
  </si>
  <si>
    <t>Rendošová</t>
  </si>
  <si>
    <t>Dančík</t>
  </si>
  <si>
    <t xml:space="preserve">Universidade do Porto </t>
  </si>
  <si>
    <t>Klára</t>
  </si>
  <si>
    <t>Balážová</t>
  </si>
  <si>
    <t xml:space="preserve">Martin </t>
  </si>
  <si>
    <t>Iskra</t>
  </si>
  <si>
    <t>Šušolík</t>
  </si>
  <si>
    <t>Janoušek</t>
  </si>
  <si>
    <t>Šveda</t>
  </si>
  <si>
    <t xml:space="preserve">Alexandra </t>
  </si>
  <si>
    <t>Hanusová</t>
  </si>
  <si>
    <t xml:space="preserve">Partícia </t>
  </si>
  <si>
    <t>Lunter</t>
  </si>
  <si>
    <t>Roman</t>
  </si>
  <si>
    <t>Koka</t>
  </si>
  <si>
    <t>Dominika</t>
  </si>
  <si>
    <t>Šaulíková</t>
  </si>
  <si>
    <t xml:space="preserve">Miroslava </t>
  </si>
  <si>
    <t>Špronglová</t>
  </si>
  <si>
    <t>34.</t>
  </si>
  <si>
    <t>Vanesa</t>
  </si>
  <si>
    <t>Vážna</t>
  </si>
  <si>
    <t>35.</t>
  </si>
  <si>
    <t>Andrea</t>
  </si>
  <si>
    <t>Spolu:</t>
  </si>
  <si>
    <t>The Main School of Fire and Services in Warsaw</t>
  </si>
  <si>
    <t xml:space="preserve">Soňa </t>
  </si>
  <si>
    <t>Hudeková</t>
  </si>
  <si>
    <t xml:space="preserve">Iva </t>
  </si>
  <si>
    <t>Zacharová</t>
  </si>
  <si>
    <t xml:space="preserve"> Mahútová</t>
  </si>
  <si>
    <t xml:space="preserve">Jakub Timotej </t>
  </si>
  <si>
    <t>Dobrovolný</t>
  </si>
  <si>
    <t>Strelec</t>
  </si>
  <si>
    <t>Blažej</t>
  </si>
  <si>
    <t xml:space="preserve">Gabriela </t>
  </si>
  <si>
    <t>Pivková</t>
  </si>
  <si>
    <t>Piliar</t>
  </si>
  <si>
    <t xml:space="preserve"> Žitníková</t>
  </si>
  <si>
    <t>Miroslava</t>
  </si>
  <si>
    <t xml:space="preserve"> Poláčková</t>
  </si>
  <si>
    <t xml:space="preserve"> Šmihulová</t>
  </si>
  <si>
    <t>Hodoňová</t>
  </si>
  <si>
    <t xml:space="preserve">Alžbeta </t>
  </si>
  <si>
    <t>Mášová</t>
  </si>
  <si>
    <t xml:space="preserve">Šimon </t>
  </si>
  <si>
    <t>Parobek</t>
  </si>
  <si>
    <t xml:space="preserve"> Lehotský</t>
  </si>
  <si>
    <t>Židek</t>
  </si>
  <si>
    <t>Lištiaková</t>
  </si>
  <si>
    <t>University of Zadar</t>
  </si>
  <si>
    <t>Fakultné nominácie 30. marec  2017, aktualizácia máj 2017</t>
  </si>
  <si>
    <t>Zrušená mobilita k 9.5.2017</t>
  </si>
  <si>
    <t xml:space="preserve">Celouniverzitné nominácie UNIZA - Erasmus+ študijné pobyty  akademický rok 2017/2018 </t>
  </si>
  <si>
    <t>Granty vrátane sociálnych štipendií (k 20.04.2017)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</si>
</sst>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€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9" fillId="0" borderId="0"/>
    <xf numFmtId="0" fontId="12" fillId="0" borderId="0"/>
  </cellStyleXfs>
  <cellXfs count="196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8" fillId="0" borderId="1" xfId="0" applyFont="1" applyFill="1" applyBorder="1"/>
    <xf numFmtId="0" fontId="13" fillId="0" borderId="0" xfId="0" applyFont="1"/>
    <xf numFmtId="3" fontId="14" fillId="0" borderId="0" xfId="0" applyNumberFormat="1" applyFont="1"/>
    <xf numFmtId="165" fontId="13" fillId="0" borderId="0" xfId="0" applyNumberFormat="1" applyFont="1" applyFill="1"/>
    <xf numFmtId="0" fontId="13" fillId="0" borderId="0" xfId="0" applyFont="1" applyFill="1"/>
    <xf numFmtId="2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/>
    <xf numFmtId="165" fontId="1" fillId="0" borderId="0" xfId="0" applyNumberFormat="1" applyFont="1" applyFill="1"/>
    <xf numFmtId="0" fontId="1" fillId="6" borderId="1" xfId="0" applyFont="1" applyFill="1" applyBorder="1" applyAlignment="1">
      <alignment horizontal="center"/>
    </xf>
    <xf numFmtId="0" fontId="5" fillId="4" borderId="1" xfId="0" applyFont="1" applyFill="1" applyBorder="1"/>
    <xf numFmtId="3" fontId="5" fillId="0" borderId="0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16" fillId="0" borderId="0" xfId="0" applyFont="1"/>
    <xf numFmtId="0" fontId="17" fillId="7" borderId="4" xfId="0" applyFont="1" applyFill="1" applyBorder="1" applyAlignment="1">
      <alignment horizontal="center" wrapText="1"/>
    </xf>
    <xf numFmtId="0" fontId="17" fillId="8" borderId="5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17" fillId="7" borderId="8" xfId="0" applyFont="1" applyFill="1" applyBorder="1" applyAlignment="1">
      <alignment horizontal="center"/>
    </xf>
    <xf numFmtId="0" fontId="17" fillId="8" borderId="9" xfId="0" applyFont="1" applyFill="1" applyBorder="1"/>
    <xf numFmtId="0" fontId="5" fillId="4" borderId="2" xfId="0" applyFont="1" applyFill="1" applyBorder="1"/>
    <xf numFmtId="3" fontId="13" fillId="0" borderId="1" xfId="0" applyNumberFormat="1" applyFont="1" applyBorder="1"/>
    <xf numFmtId="0" fontId="17" fillId="7" borderId="11" xfId="0" applyFont="1" applyFill="1" applyBorder="1" applyAlignment="1">
      <alignment horizontal="center"/>
    </xf>
    <xf numFmtId="0" fontId="17" fillId="8" borderId="12" xfId="0" applyFont="1" applyFill="1" applyBorder="1"/>
    <xf numFmtId="0" fontId="17" fillId="7" borderId="14" xfId="0" applyFont="1" applyFill="1" applyBorder="1" applyAlignment="1">
      <alignment horizontal="center"/>
    </xf>
    <xf numFmtId="0" fontId="17" fillId="8" borderId="15" xfId="0" applyFont="1" applyFill="1" applyBorder="1"/>
    <xf numFmtId="0" fontId="5" fillId="4" borderId="3" xfId="0" applyFont="1" applyFill="1" applyBorder="1"/>
    <xf numFmtId="0" fontId="17" fillId="7" borderId="4" xfId="0" applyFont="1" applyFill="1" applyBorder="1" applyAlignment="1">
      <alignment horizontal="center"/>
    </xf>
    <xf numFmtId="0" fontId="17" fillId="8" borderId="5" xfId="0" applyFont="1" applyFill="1" applyBorder="1"/>
    <xf numFmtId="0" fontId="5" fillId="4" borderId="6" xfId="0" applyFont="1" applyFill="1" applyBorder="1"/>
    <xf numFmtId="0" fontId="13" fillId="0" borderId="0" xfId="0" applyFont="1" applyBorder="1"/>
    <xf numFmtId="0" fontId="3" fillId="12" borderId="0" xfId="0" applyFont="1" applyFill="1" applyAlignment="1">
      <alignment horizontal="left"/>
    </xf>
    <xf numFmtId="3" fontId="5" fillId="0" borderId="0" xfId="0" applyNumberFormat="1" applyFont="1" applyFill="1" applyBorder="1"/>
    <xf numFmtId="3" fontId="5" fillId="6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3" fontId="17" fillId="6" borderId="1" xfId="0" applyNumberFormat="1" applyFont="1" applyFill="1" applyBorder="1"/>
    <xf numFmtId="0" fontId="13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1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2" fillId="0" borderId="0" xfId="0" applyFont="1" applyAlignment="1">
      <alignment horizontal="left"/>
    </xf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10" borderId="1" xfId="0" applyFont="1" applyFill="1" applyBorder="1"/>
    <xf numFmtId="1" fontId="1" fillId="10" borderId="1" xfId="0" applyNumberFormat="1" applyFont="1" applyFill="1" applyBorder="1"/>
    <xf numFmtId="0" fontId="1" fillId="6" borderId="1" xfId="0" applyFont="1" applyFill="1" applyBorder="1"/>
    <xf numFmtId="0" fontId="1" fillId="0" borderId="0" xfId="0" applyFont="1" applyFill="1" applyBorder="1" applyAlignment="1"/>
    <xf numFmtId="1" fontId="13" fillId="0" borderId="1" xfId="0" applyNumberFormat="1" applyFont="1" applyBorder="1"/>
    <xf numFmtId="3" fontId="5" fillId="0" borderId="0" xfId="0" applyNumberFormat="1" applyFont="1" applyBorder="1"/>
    <xf numFmtId="2" fontId="1" fillId="0" borderId="0" xfId="0" applyNumberFormat="1" applyFont="1" applyBorder="1"/>
    <xf numFmtId="3" fontId="1" fillId="0" borderId="0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1" fontId="8" fillId="0" borderId="1" xfId="0" applyNumberFormat="1" applyFont="1" applyBorder="1"/>
    <xf numFmtId="3" fontId="5" fillId="0" borderId="1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Alignment="1"/>
    <xf numFmtId="0" fontId="13" fillId="0" borderId="0" xfId="0" applyFont="1" applyAlignment="1">
      <alignment horizontal="center"/>
    </xf>
    <xf numFmtId="2" fontId="1" fillId="0" borderId="3" xfId="0" applyNumberFormat="1" applyFont="1" applyFill="1" applyBorder="1" applyAlignme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3" fontId="5" fillId="5" borderId="1" xfId="0" applyNumberFormat="1" applyFont="1" applyFill="1" applyBorder="1" applyAlignment="1"/>
    <xf numFmtId="0" fontId="0" fillId="0" borderId="0" xfId="0"/>
    <xf numFmtId="2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2" fontId="1" fillId="0" borderId="0" xfId="3" applyNumberFormat="1" applyFont="1" applyFill="1" applyAlignment="1"/>
    <xf numFmtId="0" fontId="13" fillId="0" borderId="0" xfId="3" applyFont="1"/>
    <xf numFmtId="0" fontId="1" fillId="5" borderId="1" xfId="3" applyFont="1" applyFill="1" applyBorder="1"/>
    <xf numFmtId="0" fontId="1" fillId="5" borderId="1" xfId="3" applyFont="1" applyFill="1" applyBorder="1" applyAlignment="1">
      <alignment horizontal="center"/>
    </xf>
    <xf numFmtId="2" fontId="1" fillId="5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3" fontId="1" fillId="0" borderId="1" xfId="0" applyNumberFormat="1" applyFont="1" applyBorder="1"/>
    <xf numFmtId="0" fontId="5" fillId="5" borderId="1" xfId="0" applyFont="1" applyFill="1" applyBorder="1"/>
    <xf numFmtId="0" fontId="1" fillId="5" borderId="1" xfId="0" applyFont="1" applyFill="1" applyBorder="1"/>
    <xf numFmtId="10" fontId="1" fillId="0" borderId="0" xfId="0" applyNumberFormat="1" applyFont="1" applyFill="1" applyBorder="1"/>
    <xf numFmtId="0" fontId="17" fillId="5" borderId="1" xfId="0" applyFont="1" applyFill="1" applyBorder="1"/>
    <xf numFmtId="0" fontId="1" fillId="8" borderId="1" xfId="3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center"/>
    </xf>
    <xf numFmtId="2" fontId="6" fillId="0" borderId="0" xfId="3" applyNumberFormat="1" applyFont="1" applyFill="1" applyAlignment="1">
      <alignment horizontal="center"/>
    </xf>
    <xf numFmtId="0" fontId="8" fillId="11" borderId="1" xfId="0" applyFont="1" applyFill="1" applyBorder="1"/>
    <xf numFmtId="0" fontId="8" fillId="11" borderId="1" xfId="1" applyFont="1" applyFill="1" applyBorder="1"/>
    <xf numFmtId="2" fontId="1" fillId="0" borderId="1" xfId="0" applyNumberFormat="1" applyFont="1" applyFill="1" applyBorder="1" applyAlignment="1">
      <alignment horizontal="left"/>
    </xf>
    <xf numFmtId="3" fontId="5" fillId="0" borderId="0" xfId="0" applyNumberFormat="1" applyFont="1"/>
    <xf numFmtId="3" fontId="5" fillId="0" borderId="1" xfId="0" applyNumberFormat="1" applyFont="1" applyBorder="1" applyAlignment="1"/>
    <xf numFmtId="3" fontId="5" fillId="0" borderId="1" xfId="0" applyNumberFormat="1" applyFont="1" applyBorder="1"/>
    <xf numFmtId="3" fontId="5" fillId="6" borderId="1" xfId="0" applyNumberFormat="1" applyFont="1" applyFill="1" applyBorder="1" applyAlignment="1"/>
    <xf numFmtId="2" fontId="5" fillId="0" borderId="1" xfId="0" applyNumberFormat="1" applyFont="1" applyBorder="1"/>
    <xf numFmtId="0" fontId="1" fillId="0" borderId="0" xfId="0" applyFont="1" applyAlignment="1">
      <alignment horizontal="center"/>
    </xf>
    <xf numFmtId="2" fontId="1" fillId="0" borderId="0" xfId="3" applyNumberFormat="1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4" fontId="1" fillId="0" borderId="0" xfId="3" applyNumberFormat="1" applyFont="1" applyFill="1" applyAlignment="1">
      <alignment horizontal="center"/>
    </xf>
    <xf numFmtId="164" fontId="1" fillId="5" borderId="1" xfId="3" applyNumberFormat="1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8" fillId="5" borderId="1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7" fillId="0" borderId="1" xfId="0" applyNumberFormat="1" applyFont="1" applyBorder="1" applyAlignment="1"/>
    <xf numFmtId="3" fontId="20" fillId="5" borderId="1" xfId="1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4" fillId="0" borderId="0" xfId="3" applyFont="1" applyBorder="1" applyAlignment="1">
      <alignment horizontal="left"/>
    </xf>
    <xf numFmtId="3" fontId="5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3" fillId="0" borderId="0" xfId="0" applyFont="1" applyAlignment="1">
      <alignment horizontal="left"/>
    </xf>
    <xf numFmtId="0" fontId="8" fillId="3" borderId="1" xfId="1" applyFont="1" applyFill="1" applyBorder="1"/>
    <xf numFmtId="0" fontId="8" fillId="3" borderId="1" xfId="1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Border="1"/>
    <xf numFmtId="2" fontId="5" fillId="0" borderId="1" xfId="0" applyNumberFormat="1" applyFont="1" applyFill="1" applyBorder="1"/>
    <xf numFmtId="0" fontId="4" fillId="1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/>
    <xf numFmtId="2" fontId="1" fillId="5" borderId="0" xfId="0" applyNumberFormat="1" applyFont="1" applyFill="1" applyBorder="1" applyAlignment="1"/>
    <xf numFmtId="2" fontId="1" fillId="0" borderId="10" xfId="0" applyNumberFormat="1" applyFont="1" applyBorder="1" applyAlignment="1">
      <alignment horizontal="right"/>
    </xf>
    <xf numFmtId="3" fontId="5" fillId="9" borderId="8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3" fontId="5" fillId="9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5" fillId="9" borderId="14" xfId="0" applyNumberFormat="1" applyFont="1" applyFill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3" fontId="5" fillId="9" borderId="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5">
    <cellStyle name="Hypertextové prepojenie" xfId="1" builtinId="8"/>
    <cellStyle name="Normálna" xfId="0" builtinId="0"/>
    <cellStyle name="Normálna 2" xfId="4"/>
    <cellStyle name="Normálna 3" xfId="3"/>
    <cellStyle name="Normáln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59074</xdr:colOff>
      <xdr:row>6</xdr:row>
      <xdr:rowOff>46934</xdr:rowOff>
    </xdr:from>
    <xdr:to>
      <xdr:col>10</xdr:col>
      <xdr:colOff>1320800</xdr:colOff>
      <xdr:row>10</xdr:row>
      <xdr:rowOff>131280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0474" y="1520134"/>
          <a:ext cx="3382626" cy="17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va.zacharova@mediamatik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7"/>
  <sheetViews>
    <sheetView tabSelected="1" topLeftCell="A22" zoomScale="75" zoomScaleNormal="75" workbookViewId="0">
      <selection activeCell="V18" sqref="V18"/>
    </sheetView>
  </sheetViews>
  <sheetFormatPr defaultRowHeight="15.75" x14ac:dyDescent="0.25"/>
  <cols>
    <col min="1" max="1" width="13.140625" style="107" customWidth="1"/>
    <col min="2" max="2" width="12.5703125" style="139" customWidth="1"/>
    <col min="3" max="3" width="14.42578125" style="107" customWidth="1"/>
    <col min="4" max="4" width="21.42578125" style="107" customWidth="1"/>
    <col min="5" max="5" width="11.140625" style="139" customWidth="1"/>
    <col min="6" max="6" width="13.5703125" style="139" customWidth="1"/>
    <col min="7" max="7" width="28.7109375" style="107" customWidth="1"/>
    <col min="8" max="9" width="14.5703125" style="139" customWidth="1"/>
    <col min="10" max="10" width="17.140625" style="139" customWidth="1"/>
    <col min="11" max="11" width="22.140625" style="139" customWidth="1"/>
    <col min="12" max="12" width="19.5703125" style="139" customWidth="1"/>
    <col min="13" max="13" width="9.140625" style="107"/>
    <col min="14" max="14" width="10" style="134" customWidth="1"/>
    <col min="15" max="15" width="11.28515625" style="107" customWidth="1"/>
    <col min="16" max="16" width="9.140625" style="63"/>
    <col min="17" max="254" width="9.140625" style="107"/>
    <col min="255" max="255" width="13.140625" style="107" customWidth="1"/>
    <col min="256" max="256" width="12.5703125" style="107" customWidth="1"/>
    <col min="257" max="257" width="14.42578125" style="107" customWidth="1"/>
    <col min="258" max="258" width="21.42578125" style="107" customWidth="1"/>
    <col min="259" max="259" width="10.5703125" style="107" customWidth="1"/>
    <col min="260" max="260" width="13.5703125" style="107" customWidth="1"/>
    <col min="261" max="261" width="18" style="107" customWidth="1"/>
    <col min="262" max="263" width="14.5703125" style="107" customWidth="1"/>
    <col min="264" max="264" width="17.140625" style="107" customWidth="1"/>
    <col min="265" max="265" width="22.140625" style="107" customWidth="1"/>
    <col min="266" max="267" width="19.5703125" style="107" customWidth="1"/>
    <col min="268" max="268" width="21.140625" style="107" customWidth="1"/>
    <col min="269" max="510" width="9.140625" style="107"/>
    <col min="511" max="511" width="13.140625" style="107" customWidth="1"/>
    <col min="512" max="512" width="12.5703125" style="107" customWidth="1"/>
    <col min="513" max="513" width="14.42578125" style="107" customWidth="1"/>
    <col min="514" max="514" width="21.42578125" style="107" customWidth="1"/>
    <col min="515" max="515" width="10.5703125" style="107" customWidth="1"/>
    <col min="516" max="516" width="13.5703125" style="107" customWidth="1"/>
    <col min="517" max="517" width="18" style="107" customWidth="1"/>
    <col min="518" max="519" width="14.5703125" style="107" customWidth="1"/>
    <col min="520" max="520" width="17.140625" style="107" customWidth="1"/>
    <col min="521" max="521" width="22.140625" style="107" customWidth="1"/>
    <col min="522" max="523" width="19.5703125" style="107" customWidth="1"/>
    <col min="524" max="524" width="21.140625" style="107" customWidth="1"/>
    <col min="525" max="766" width="9.140625" style="107"/>
    <col min="767" max="767" width="13.140625" style="107" customWidth="1"/>
    <col min="768" max="768" width="12.5703125" style="107" customWidth="1"/>
    <col min="769" max="769" width="14.42578125" style="107" customWidth="1"/>
    <col min="770" max="770" width="21.42578125" style="107" customWidth="1"/>
    <col min="771" max="771" width="10.5703125" style="107" customWidth="1"/>
    <col min="772" max="772" width="13.5703125" style="107" customWidth="1"/>
    <col min="773" max="773" width="18" style="107" customWidth="1"/>
    <col min="774" max="775" width="14.5703125" style="107" customWidth="1"/>
    <col min="776" max="776" width="17.140625" style="107" customWidth="1"/>
    <col min="777" max="777" width="22.140625" style="107" customWidth="1"/>
    <col min="778" max="779" width="19.5703125" style="107" customWidth="1"/>
    <col min="780" max="780" width="21.140625" style="107" customWidth="1"/>
    <col min="781" max="1022" width="9.140625" style="107"/>
    <col min="1023" max="1023" width="13.140625" style="107" customWidth="1"/>
    <col min="1024" max="1024" width="12.5703125" style="107" customWidth="1"/>
    <col min="1025" max="1025" width="14.42578125" style="107" customWidth="1"/>
    <col min="1026" max="1026" width="21.42578125" style="107" customWidth="1"/>
    <col min="1027" max="1027" width="10.5703125" style="107" customWidth="1"/>
    <col min="1028" max="1028" width="13.5703125" style="107" customWidth="1"/>
    <col min="1029" max="1029" width="18" style="107" customWidth="1"/>
    <col min="1030" max="1031" width="14.5703125" style="107" customWidth="1"/>
    <col min="1032" max="1032" width="17.140625" style="107" customWidth="1"/>
    <col min="1033" max="1033" width="22.140625" style="107" customWidth="1"/>
    <col min="1034" max="1035" width="19.5703125" style="107" customWidth="1"/>
    <col min="1036" max="1036" width="21.140625" style="107" customWidth="1"/>
    <col min="1037" max="1278" width="9.140625" style="107"/>
    <col min="1279" max="1279" width="13.140625" style="107" customWidth="1"/>
    <col min="1280" max="1280" width="12.5703125" style="107" customWidth="1"/>
    <col min="1281" max="1281" width="14.42578125" style="107" customWidth="1"/>
    <col min="1282" max="1282" width="21.42578125" style="107" customWidth="1"/>
    <col min="1283" max="1283" width="10.5703125" style="107" customWidth="1"/>
    <col min="1284" max="1284" width="13.5703125" style="107" customWidth="1"/>
    <col min="1285" max="1285" width="18" style="107" customWidth="1"/>
    <col min="1286" max="1287" width="14.5703125" style="107" customWidth="1"/>
    <col min="1288" max="1288" width="17.140625" style="107" customWidth="1"/>
    <col min="1289" max="1289" width="22.140625" style="107" customWidth="1"/>
    <col min="1290" max="1291" width="19.5703125" style="107" customWidth="1"/>
    <col min="1292" max="1292" width="21.140625" style="107" customWidth="1"/>
    <col min="1293" max="1534" width="9.140625" style="107"/>
    <col min="1535" max="1535" width="13.140625" style="107" customWidth="1"/>
    <col min="1536" max="1536" width="12.5703125" style="107" customWidth="1"/>
    <col min="1537" max="1537" width="14.42578125" style="107" customWidth="1"/>
    <col min="1538" max="1538" width="21.42578125" style="107" customWidth="1"/>
    <col min="1539" max="1539" width="10.5703125" style="107" customWidth="1"/>
    <col min="1540" max="1540" width="13.5703125" style="107" customWidth="1"/>
    <col min="1541" max="1541" width="18" style="107" customWidth="1"/>
    <col min="1542" max="1543" width="14.5703125" style="107" customWidth="1"/>
    <col min="1544" max="1544" width="17.140625" style="107" customWidth="1"/>
    <col min="1545" max="1545" width="22.140625" style="107" customWidth="1"/>
    <col min="1546" max="1547" width="19.5703125" style="107" customWidth="1"/>
    <col min="1548" max="1548" width="21.140625" style="107" customWidth="1"/>
    <col min="1549" max="1790" width="9.140625" style="107"/>
    <col min="1791" max="1791" width="13.140625" style="107" customWidth="1"/>
    <col min="1792" max="1792" width="12.5703125" style="107" customWidth="1"/>
    <col min="1793" max="1793" width="14.42578125" style="107" customWidth="1"/>
    <col min="1794" max="1794" width="21.42578125" style="107" customWidth="1"/>
    <col min="1795" max="1795" width="10.5703125" style="107" customWidth="1"/>
    <col min="1796" max="1796" width="13.5703125" style="107" customWidth="1"/>
    <col min="1797" max="1797" width="18" style="107" customWidth="1"/>
    <col min="1798" max="1799" width="14.5703125" style="107" customWidth="1"/>
    <col min="1800" max="1800" width="17.140625" style="107" customWidth="1"/>
    <col min="1801" max="1801" width="22.140625" style="107" customWidth="1"/>
    <col min="1802" max="1803" width="19.5703125" style="107" customWidth="1"/>
    <col min="1804" max="1804" width="21.140625" style="107" customWidth="1"/>
    <col min="1805" max="2046" width="9.140625" style="107"/>
    <col min="2047" max="2047" width="13.140625" style="107" customWidth="1"/>
    <col min="2048" max="2048" width="12.5703125" style="107" customWidth="1"/>
    <col min="2049" max="2049" width="14.42578125" style="107" customWidth="1"/>
    <col min="2050" max="2050" width="21.42578125" style="107" customWidth="1"/>
    <col min="2051" max="2051" width="10.5703125" style="107" customWidth="1"/>
    <col min="2052" max="2052" width="13.5703125" style="107" customWidth="1"/>
    <col min="2053" max="2053" width="18" style="107" customWidth="1"/>
    <col min="2054" max="2055" width="14.5703125" style="107" customWidth="1"/>
    <col min="2056" max="2056" width="17.140625" style="107" customWidth="1"/>
    <col min="2057" max="2057" width="22.140625" style="107" customWidth="1"/>
    <col min="2058" max="2059" width="19.5703125" style="107" customWidth="1"/>
    <col min="2060" max="2060" width="21.140625" style="107" customWidth="1"/>
    <col min="2061" max="2302" width="9.140625" style="107"/>
    <col min="2303" max="2303" width="13.140625" style="107" customWidth="1"/>
    <col min="2304" max="2304" width="12.5703125" style="107" customWidth="1"/>
    <col min="2305" max="2305" width="14.42578125" style="107" customWidth="1"/>
    <col min="2306" max="2306" width="21.42578125" style="107" customWidth="1"/>
    <col min="2307" max="2307" width="10.5703125" style="107" customWidth="1"/>
    <col min="2308" max="2308" width="13.5703125" style="107" customWidth="1"/>
    <col min="2309" max="2309" width="18" style="107" customWidth="1"/>
    <col min="2310" max="2311" width="14.5703125" style="107" customWidth="1"/>
    <col min="2312" max="2312" width="17.140625" style="107" customWidth="1"/>
    <col min="2313" max="2313" width="22.140625" style="107" customWidth="1"/>
    <col min="2314" max="2315" width="19.5703125" style="107" customWidth="1"/>
    <col min="2316" max="2316" width="21.140625" style="107" customWidth="1"/>
    <col min="2317" max="2558" width="9.140625" style="107"/>
    <col min="2559" max="2559" width="13.140625" style="107" customWidth="1"/>
    <col min="2560" max="2560" width="12.5703125" style="107" customWidth="1"/>
    <col min="2561" max="2561" width="14.42578125" style="107" customWidth="1"/>
    <col min="2562" max="2562" width="21.42578125" style="107" customWidth="1"/>
    <col min="2563" max="2563" width="10.5703125" style="107" customWidth="1"/>
    <col min="2564" max="2564" width="13.5703125" style="107" customWidth="1"/>
    <col min="2565" max="2565" width="18" style="107" customWidth="1"/>
    <col min="2566" max="2567" width="14.5703125" style="107" customWidth="1"/>
    <col min="2568" max="2568" width="17.140625" style="107" customWidth="1"/>
    <col min="2569" max="2569" width="22.140625" style="107" customWidth="1"/>
    <col min="2570" max="2571" width="19.5703125" style="107" customWidth="1"/>
    <col min="2572" max="2572" width="21.140625" style="107" customWidth="1"/>
    <col min="2573" max="2814" width="9.140625" style="107"/>
    <col min="2815" max="2815" width="13.140625" style="107" customWidth="1"/>
    <col min="2816" max="2816" width="12.5703125" style="107" customWidth="1"/>
    <col min="2817" max="2817" width="14.42578125" style="107" customWidth="1"/>
    <col min="2818" max="2818" width="21.42578125" style="107" customWidth="1"/>
    <col min="2819" max="2819" width="10.5703125" style="107" customWidth="1"/>
    <col min="2820" max="2820" width="13.5703125" style="107" customWidth="1"/>
    <col min="2821" max="2821" width="18" style="107" customWidth="1"/>
    <col min="2822" max="2823" width="14.5703125" style="107" customWidth="1"/>
    <col min="2824" max="2824" width="17.140625" style="107" customWidth="1"/>
    <col min="2825" max="2825" width="22.140625" style="107" customWidth="1"/>
    <col min="2826" max="2827" width="19.5703125" style="107" customWidth="1"/>
    <col min="2828" max="2828" width="21.140625" style="107" customWidth="1"/>
    <col min="2829" max="3070" width="9.140625" style="107"/>
    <col min="3071" max="3071" width="13.140625" style="107" customWidth="1"/>
    <col min="3072" max="3072" width="12.5703125" style="107" customWidth="1"/>
    <col min="3073" max="3073" width="14.42578125" style="107" customWidth="1"/>
    <col min="3074" max="3074" width="21.42578125" style="107" customWidth="1"/>
    <col min="3075" max="3075" width="10.5703125" style="107" customWidth="1"/>
    <col min="3076" max="3076" width="13.5703125" style="107" customWidth="1"/>
    <col min="3077" max="3077" width="18" style="107" customWidth="1"/>
    <col min="3078" max="3079" width="14.5703125" style="107" customWidth="1"/>
    <col min="3080" max="3080" width="17.140625" style="107" customWidth="1"/>
    <col min="3081" max="3081" width="22.140625" style="107" customWidth="1"/>
    <col min="3082" max="3083" width="19.5703125" style="107" customWidth="1"/>
    <col min="3084" max="3084" width="21.140625" style="107" customWidth="1"/>
    <col min="3085" max="3326" width="9.140625" style="107"/>
    <col min="3327" max="3327" width="13.140625" style="107" customWidth="1"/>
    <col min="3328" max="3328" width="12.5703125" style="107" customWidth="1"/>
    <col min="3329" max="3329" width="14.42578125" style="107" customWidth="1"/>
    <col min="3330" max="3330" width="21.42578125" style="107" customWidth="1"/>
    <col min="3331" max="3331" width="10.5703125" style="107" customWidth="1"/>
    <col min="3332" max="3332" width="13.5703125" style="107" customWidth="1"/>
    <col min="3333" max="3333" width="18" style="107" customWidth="1"/>
    <col min="3334" max="3335" width="14.5703125" style="107" customWidth="1"/>
    <col min="3336" max="3336" width="17.140625" style="107" customWidth="1"/>
    <col min="3337" max="3337" width="22.140625" style="107" customWidth="1"/>
    <col min="3338" max="3339" width="19.5703125" style="107" customWidth="1"/>
    <col min="3340" max="3340" width="21.140625" style="107" customWidth="1"/>
    <col min="3341" max="3582" width="9.140625" style="107"/>
    <col min="3583" max="3583" width="13.140625" style="107" customWidth="1"/>
    <col min="3584" max="3584" width="12.5703125" style="107" customWidth="1"/>
    <col min="3585" max="3585" width="14.42578125" style="107" customWidth="1"/>
    <col min="3586" max="3586" width="21.42578125" style="107" customWidth="1"/>
    <col min="3587" max="3587" width="10.5703125" style="107" customWidth="1"/>
    <col min="3588" max="3588" width="13.5703125" style="107" customWidth="1"/>
    <col min="3589" max="3589" width="18" style="107" customWidth="1"/>
    <col min="3590" max="3591" width="14.5703125" style="107" customWidth="1"/>
    <col min="3592" max="3592" width="17.140625" style="107" customWidth="1"/>
    <col min="3593" max="3593" width="22.140625" style="107" customWidth="1"/>
    <col min="3594" max="3595" width="19.5703125" style="107" customWidth="1"/>
    <col min="3596" max="3596" width="21.140625" style="107" customWidth="1"/>
    <col min="3597" max="3838" width="9.140625" style="107"/>
    <col min="3839" max="3839" width="13.140625" style="107" customWidth="1"/>
    <col min="3840" max="3840" width="12.5703125" style="107" customWidth="1"/>
    <col min="3841" max="3841" width="14.42578125" style="107" customWidth="1"/>
    <col min="3842" max="3842" width="21.42578125" style="107" customWidth="1"/>
    <col min="3843" max="3843" width="10.5703125" style="107" customWidth="1"/>
    <col min="3844" max="3844" width="13.5703125" style="107" customWidth="1"/>
    <col min="3845" max="3845" width="18" style="107" customWidth="1"/>
    <col min="3846" max="3847" width="14.5703125" style="107" customWidth="1"/>
    <col min="3848" max="3848" width="17.140625" style="107" customWidth="1"/>
    <col min="3849" max="3849" width="22.140625" style="107" customWidth="1"/>
    <col min="3850" max="3851" width="19.5703125" style="107" customWidth="1"/>
    <col min="3852" max="3852" width="21.140625" style="107" customWidth="1"/>
    <col min="3853" max="4094" width="9.140625" style="107"/>
    <col min="4095" max="4095" width="13.140625" style="107" customWidth="1"/>
    <col min="4096" max="4096" width="12.5703125" style="107" customWidth="1"/>
    <col min="4097" max="4097" width="14.42578125" style="107" customWidth="1"/>
    <col min="4098" max="4098" width="21.42578125" style="107" customWidth="1"/>
    <col min="4099" max="4099" width="10.5703125" style="107" customWidth="1"/>
    <col min="4100" max="4100" width="13.5703125" style="107" customWidth="1"/>
    <col min="4101" max="4101" width="18" style="107" customWidth="1"/>
    <col min="4102" max="4103" width="14.5703125" style="107" customWidth="1"/>
    <col min="4104" max="4104" width="17.140625" style="107" customWidth="1"/>
    <col min="4105" max="4105" width="22.140625" style="107" customWidth="1"/>
    <col min="4106" max="4107" width="19.5703125" style="107" customWidth="1"/>
    <col min="4108" max="4108" width="21.140625" style="107" customWidth="1"/>
    <col min="4109" max="4350" width="9.140625" style="107"/>
    <col min="4351" max="4351" width="13.140625" style="107" customWidth="1"/>
    <col min="4352" max="4352" width="12.5703125" style="107" customWidth="1"/>
    <col min="4353" max="4353" width="14.42578125" style="107" customWidth="1"/>
    <col min="4354" max="4354" width="21.42578125" style="107" customWidth="1"/>
    <col min="4355" max="4355" width="10.5703125" style="107" customWidth="1"/>
    <col min="4356" max="4356" width="13.5703125" style="107" customWidth="1"/>
    <col min="4357" max="4357" width="18" style="107" customWidth="1"/>
    <col min="4358" max="4359" width="14.5703125" style="107" customWidth="1"/>
    <col min="4360" max="4360" width="17.140625" style="107" customWidth="1"/>
    <col min="4361" max="4361" width="22.140625" style="107" customWidth="1"/>
    <col min="4362" max="4363" width="19.5703125" style="107" customWidth="1"/>
    <col min="4364" max="4364" width="21.140625" style="107" customWidth="1"/>
    <col min="4365" max="4606" width="9.140625" style="107"/>
    <col min="4607" max="4607" width="13.140625" style="107" customWidth="1"/>
    <col min="4608" max="4608" width="12.5703125" style="107" customWidth="1"/>
    <col min="4609" max="4609" width="14.42578125" style="107" customWidth="1"/>
    <col min="4610" max="4610" width="21.42578125" style="107" customWidth="1"/>
    <col min="4611" max="4611" width="10.5703125" style="107" customWidth="1"/>
    <col min="4612" max="4612" width="13.5703125" style="107" customWidth="1"/>
    <col min="4613" max="4613" width="18" style="107" customWidth="1"/>
    <col min="4614" max="4615" width="14.5703125" style="107" customWidth="1"/>
    <col min="4616" max="4616" width="17.140625" style="107" customWidth="1"/>
    <col min="4617" max="4617" width="22.140625" style="107" customWidth="1"/>
    <col min="4618" max="4619" width="19.5703125" style="107" customWidth="1"/>
    <col min="4620" max="4620" width="21.140625" style="107" customWidth="1"/>
    <col min="4621" max="4862" width="9.140625" style="107"/>
    <col min="4863" max="4863" width="13.140625" style="107" customWidth="1"/>
    <col min="4864" max="4864" width="12.5703125" style="107" customWidth="1"/>
    <col min="4865" max="4865" width="14.42578125" style="107" customWidth="1"/>
    <col min="4866" max="4866" width="21.42578125" style="107" customWidth="1"/>
    <col min="4867" max="4867" width="10.5703125" style="107" customWidth="1"/>
    <col min="4868" max="4868" width="13.5703125" style="107" customWidth="1"/>
    <col min="4869" max="4869" width="18" style="107" customWidth="1"/>
    <col min="4870" max="4871" width="14.5703125" style="107" customWidth="1"/>
    <col min="4872" max="4872" width="17.140625" style="107" customWidth="1"/>
    <col min="4873" max="4873" width="22.140625" style="107" customWidth="1"/>
    <col min="4874" max="4875" width="19.5703125" style="107" customWidth="1"/>
    <col min="4876" max="4876" width="21.140625" style="107" customWidth="1"/>
    <col min="4877" max="5118" width="9.140625" style="107"/>
    <col min="5119" max="5119" width="13.140625" style="107" customWidth="1"/>
    <col min="5120" max="5120" width="12.5703125" style="107" customWidth="1"/>
    <col min="5121" max="5121" width="14.42578125" style="107" customWidth="1"/>
    <col min="5122" max="5122" width="21.42578125" style="107" customWidth="1"/>
    <col min="5123" max="5123" width="10.5703125" style="107" customWidth="1"/>
    <col min="5124" max="5124" width="13.5703125" style="107" customWidth="1"/>
    <col min="5125" max="5125" width="18" style="107" customWidth="1"/>
    <col min="5126" max="5127" width="14.5703125" style="107" customWidth="1"/>
    <col min="5128" max="5128" width="17.140625" style="107" customWidth="1"/>
    <col min="5129" max="5129" width="22.140625" style="107" customWidth="1"/>
    <col min="5130" max="5131" width="19.5703125" style="107" customWidth="1"/>
    <col min="5132" max="5132" width="21.140625" style="107" customWidth="1"/>
    <col min="5133" max="5374" width="9.140625" style="107"/>
    <col min="5375" max="5375" width="13.140625" style="107" customWidth="1"/>
    <col min="5376" max="5376" width="12.5703125" style="107" customWidth="1"/>
    <col min="5377" max="5377" width="14.42578125" style="107" customWidth="1"/>
    <col min="5378" max="5378" width="21.42578125" style="107" customWidth="1"/>
    <col min="5379" max="5379" width="10.5703125" style="107" customWidth="1"/>
    <col min="5380" max="5380" width="13.5703125" style="107" customWidth="1"/>
    <col min="5381" max="5381" width="18" style="107" customWidth="1"/>
    <col min="5382" max="5383" width="14.5703125" style="107" customWidth="1"/>
    <col min="5384" max="5384" width="17.140625" style="107" customWidth="1"/>
    <col min="5385" max="5385" width="22.140625" style="107" customWidth="1"/>
    <col min="5386" max="5387" width="19.5703125" style="107" customWidth="1"/>
    <col min="5388" max="5388" width="21.140625" style="107" customWidth="1"/>
    <col min="5389" max="5630" width="9.140625" style="107"/>
    <col min="5631" max="5631" width="13.140625" style="107" customWidth="1"/>
    <col min="5632" max="5632" width="12.5703125" style="107" customWidth="1"/>
    <col min="5633" max="5633" width="14.42578125" style="107" customWidth="1"/>
    <col min="5634" max="5634" width="21.42578125" style="107" customWidth="1"/>
    <col min="5635" max="5635" width="10.5703125" style="107" customWidth="1"/>
    <col min="5636" max="5636" width="13.5703125" style="107" customWidth="1"/>
    <col min="5637" max="5637" width="18" style="107" customWidth="1"/>
    <col min="5638" max="5639" width="14.5703125" style="107" customWidth="1"/>
    <col min="5640" max="5640" width="17.140625" style="107" customWidth="1"/>
    <col min="5641" max="5641" width="22.140625" style="107" customWidth="1"/>
    <col min="5642" max="5643" width="19.5703125" style="107" customWidth="1"/>
    <col min="5644" max="5644" width="21.140625" style="107" customWidth="1"/>
    <col min="5645" max="5886" width="9.140625" style="107"/>
    <col min="5887" max="5887" width="13.140625" style="107" customWidth="1"/>
    <col min="5888" max="5888" width="12.5703125" style="107" customWidth="1"/>
    <col min="5889" max="5889" width="14.42578125" style="107" customWidth="1"/>
    <col min="5890" max="5890" width="21.42578125" style="107" customWidth="1"/>
    <col min="5891" max="5891" width="10.5703125" style="107" customWidth="1"/>
    <col min="5892" max="5892" width="13.5703125" style="107" customWidth="1"/>
    <col min="5893" max="5893" width="18" style="107" customWidth="1"/>
    <col min="5894" max="5895" width="14.5703125" style="107" customWidth="1"/>
    <col min="5896" max="5896" width="17.140625" style="107" customWidth="1"/>
    <col min="5897" max="5897" width="22.140625" style="107" customWidth="1"/>
    <col min="5898" max="5899" width="19.5703125" style="107" customWidth="1"/>
    <col min="5900" max="5900" width="21.140625" style="107" customWidth="1"/>
    <col min="5901" max="6142" width="9.140625" style="107"/>
    <col min="6143" max="6143" width="13.140625" style="107" customWidth="1"/>
    <col min="6144" max="6144" width="12.5703125" style="107" customWidth="1"/>
    <col min="6145" max="6145" width="14.42578125" style="107" customWidth="1"/>
    <col min="6146" max="6146" width="21.42578125" style="107" customWidth="1"/>
    <col min="6147" max="6147" width="10.5703125" style="107" customWidth="1"/>
    <col min="6148" max="6148" width="13.5703125" style="107" customWidth="1"/>
    <col min="6149" max="6149" width="18" style="107" customWidth="1"/>
    <col min="6150" max="6151" width="14.5703125" style="107" customWidth="1"/>
    <col min="6152" max="6152" width="17.140625" style="107" customWidth="1"/>
    <col min="6153" max="6153" width="22.140625" style="107" customWidth="1"/>
    <col min="6154" max="6155" width="19.5703125" style="107" customWidth="1"/>
    <col min="6156" max="6156" width="21.140625" style="107" customWidth="1"/>
    <col min="6157" max="6398" width="9.140625" style="107"/>
    <col min="6399" max="6399" width="13.140625" style="107" customWidth="1"/>
    <col min="6400" max="6400" width="12.5703125" style="107" customWidth="1"/>
    <col min="6401" max="6401" width="14.42578125" style="107" customWidth="1"/>
    <col min="6402" max="6402" width="21.42578125" style="107" customWidth="1"/>
    <col min="6403" max="6403" width="10.5703125" style="107" customWidth="1"/>
    <col min="6404" max="6404" width="13.5703125" style="107" customWidth="1"/>
    <col min="6405" max="6405" width="18" style="107" customWidth="1"/>
    <col min="6406" max="6407" width="14.5703125" style="107" customWidth="1"/>
    <col min="6408" max="6408" width="17.140625" style="107" customWidth="1"/>
    <col min="6409" max="6409" width="22.140625" style="107" customWidth="1"/>
    <col min="6410" max="6411" width="19.5703125" style="107" customWidth="1"/>
    <col min="6412" max="6412" width="21.140625" style="107" customWidth="1"/>
    <col min="6413" max="6654" width="9.140625" style="107"/>
    <col min="6655" max="6655" width="13.140625" style="107" customWidth="1"/>
    <col min="6656" max="6656" width="12.5703125" style="107" customWidth="1"/>
    <col min="6657" max="6657" width="14.42578125" style="107" customWidth="1"/>
    <col min="6658" max="6658" width="21.42578125" style="107" customWidth="1"/>
    <col min="6659" max="6659" width="10.5703125" style="107" customWidth="1"/>
    <col min="6660" max="6660" width="13.5703125" style="107" customWidth="1"/>
    <col min="6661" max="6661" width="18" style="107" customWidth="1"/>
    <col min="6662" max="6663" width="14.5703125" style="107" customWidth="1"/>
    <col min="6664" max="6664" width="17.140625" style="107" customWidth="1"/>
    <col min="6665" max="6665" width="22.140625" style="107" customWidth="1"/>
    <col min="6666" max="6667" width="19.5703125" style="107" customWidth="1"/>
    <col min="6668" max="6668" width="21.140625" style="107" customWidth="1"/>
    <col min="6669" max="6910" width="9.140625" style="107"/>
    <col min="6911" max="6911" width="13.140625" style="107" customWidth="1"/>
    <col min="6912" max="6912" width="12.5703125" style="107" customWidth="1"/>
    <col min="6913" max="6913" width="14.42578125" style="107" customWidth="1"/>
    <col min="6914" max="6914" width="21.42578125" style="107" customWidth="1"/>
    <col min="6915" max="6915" width="10.5703125" style="107" customWidth="1"/>
    <col min="6916" max="6916" width="13.5703125" style="107" customWidth="1"/>
    <col min="6917" max="6917" width="18" style="107" customWidth="1"/>
    <col min="6918" max="6919" width="14.5703125" style="107" customWidth="1"/>
    <col min="6920" max="6920" width="17.140625" style="107" customWidth="1"/>
    <col min="6921" max="6921" width="22.140625" style="107" customWidth="1"/>
    <col min="6922" max="6923" width="19.5703125" style="107" customWidth="1"/>
    <col min="6924" max="6924" width="21.140625" style="107" customWidth="1"/>
    <col min="6925" max="7166" width="9.140625" style="107"/>
    <col min="7167" max="7167" width="13.140625" style="107" customWidth="1"/>
    <col min="7168" max="7168" width="12.5703125" style="107" customWidth="1"/>
    <col min="7169" max="7169" width="14.42578125" style="107" customWidth="1"/>
    <col min="7170" max="7170" width="21.42578125" style="107" customWidth="1"/>
    <col min="7171" max="7171" width="10.5703125" style="107" customWidth="1"/>
    <col min="7172" max="7172" width="13.5703125" style="107" customWidth="1"/>
    <col min="7173" max="7173" width="18" style="107" customWidth="1"/>
    <col min="7174" max="7175" width="14.5703125" style="107" customWidth="1"/>
    <col min="7176" max="7176" width="17.140625" style="107" customWidth="1"/>
    <col min="7177" max="7177" width="22.140625" style="107" customWidth="1"/>
    <col min="7178" max="7179" width="19.5703125" style="107" customWidth="1"/>
    <col min="7180" max="7180" width="21.140625" style="107" customWidth="1"/>
    <col min="7181" max="7422" width="9.140625" style="107"/>
    <col min="7423" max="7423" width="13.140625" style="107" customWidth="1"/>
    <col min="7424" max="7424" width="12.5703125" style="107" customWidth="1"/>
    <col min="7425" max="7425" width="14.42578125" style="107" customWidth="1"/>
    <col min="7426" max="7426" width="21.42578125" style="107" customWidth="1"/>
    <col min="7427" max="7427" width="10.5703125" style="107" customWidth="1"/>
    <col min="7428" max="7428" width="13.5703125" style="107" customWidth="1"/>
    <col min="7429" max="7429" width="18" style="107" customWidth="1"/>
    <col min="7430" max="7431" width="14.5703125" style="107" customWidth="1"/>
    <col min="7432" max="7432" width="17.140625" style="107" customWidth="1"/>
    <col min="7433" max="7433" width="22.140625" style="107" customWidth="1"/>
    <col min="7434" max="7435" width="19.5703125" style="107" customWidth="1"/>
    <col min="7436" max="7436" width="21.140625" style="107" customWidth="1"/>
    <col min="7437" max="7678" width="9.140625" style="107"/>
    <col min="7679" max="7679" width="13.140625" style="107" customWidth="1"/>
    <col min="7680" max="7680" width="12.5703125" style="107" customWidth="1"/>
    <col min="7681" max="7681" width="14.42578125" style="107" customWidth="1"/>
    <col min="7682" max="7682" width="21.42578125" style="107" customWidth="1"/>
    <col min="7683" max="7683" width="10.5703125" style="107" customWidth="1"/>
    <col min="7684" max="7684" width="13.5703125" style="107" customWidth="1"/>
    <col min="7685" max="7685" width="18" style="107" customWidth="1"/>
    <col min="7686" max="7687" width="14.5703125" style="107" customWidth="1"/>
    <col min="7688" max="7688" width="17.140625" style="107" customWidth="1"/>
    <col min="7689" max="7689" width="22.140625" style="107" customWidth="1"/>
    <col min="7690" max="7691" width="19.5703125" style="107" customWidth="1"/>
    <col min="7692" max="7692" width="21.140625" style="107" customWidth="1"/>
    <col min="7693" max="7934" width="9.140625" style="107"/>
    <col min="7935" max="7935" width="13.140625" style="107" customWidth="1"/>
    <col min="7936" max="7936" width="12.5703125" style="107" customWidth="1"/>
    <col min="7937" max="7937" width="14.42578125" style="107" customWidth="1"/>
    <col min="7938" max="7938" width="21.42578125" style="107" customWidth="1"/>
    <col min="7939" max="7939" width="10.5703125" style="107" customWidth="1"/>
    <col min="7940" max="7940" width="13.5703125" style="107" customWidth="1"/>
    <col min="7941" max="7941" width="18" style="107" customWidth="1"/>
    <col min="7942" max="7943" width="14.5703125" style="107" customWidth="1"/>
    <col min="7944" max="7944" width="17.140625" style="107" customWidth="1"/>
    <col min="7945" max="7945" width="22.140625" style="107" customWidth="1"/>
    <col min="7946" max="7947" width="19.5703125" style="107" customWidth="1"/>
    <col min="7948" max="7948" width="21.140625" style="107" customWidth="1"/>
    <col min="7949" max="8190" width="9.140625" style="107"/>
    <col min="8191" max="8191" width="13.140625" style="107" customWidth="1"/>
    <col min="8192" max="8192" width="12.5703125" style="107" customWidth="1"/>
    <col min="8193" max="8193" width="14.42578125" style="107" customWidth="1"/>
    <col min="8194" max="8194" width="21.42578125" style="107" customWidth="1"/>
    <col min="8195" max="8195" width="10.5703125" style="107" customWidth="1"/>
    <col min="8196" max="8196" width="13.5703125" style="107" customWidth="1"/>
    <col min="8197" max="8197" width="18" style="107" customWidth="1"/>
    <col min="8198" max="8199" width="14.5703125" style="107" customWidth="1"/>
    <col min="8200" max="8200" width="17.140625" style="107" customWidth="1"/>
    <col min="8201" max="8201" width="22.140625" style="107" customWidth="1"/>
    <col min="8202" max="8203" width="19.5703125" style="107" customWidth="1"/>
    <col min="8204" max="8204" width="21.140625" style="107" customWidth="1"/>
    <col min="8205" max="8446" width="9.140625" style="107"/>
    <col min="8447" max="8447" width="13.140625" style="107" customWidth="1"/>
    <col min="8448" max="8448" width="12.5703125" style="107" customWidth="1"/>
    <col min="8449" max="8449" width="14.42578125" style="107" customWidth="1"/>
    <col min="8450" max="8450" width="21.42578125" style="107" customWidth="1"/>
    <col min="8451" max="8451" width="10.5703125" style="107" customWidth="1"/>
    <col min="8452" max="8452" width="13.5703125" style="107" customWidth="1"/>
    <col min="8453" max="8453" width="18" style="107" customWidth="1"/>
    <col min="8454" max="8455" width="14.5703125" style="107" customWidth="1"/>
    <col min="8456" max="8456" width="17.140625" style="107" customWidth="1"/>
    <col min="8457" max="8457" width="22.140625" style="107" customWidth="1"/>
    <col min="8458" max="8459" width="19.5703125" style="107" customWidth="1"/>
    <col min="8460" max="8460" width="21.140625" style="107" customWidth="1"/>
    <col min="8461" max="8702" width="9.140625" style="107"/>
    <col min="8703" max="8703" width="13.140625" style="107" customWidth="1"/>
    <col min="8704" max="8704" width="12.5703125" style="107" customWidth="1"/>
    <col min="8705" max="8705" width="14.42578125" style="107" customWidth="1"/>
    <col min="8706" max="8706" width="21.42578125" style="107" customWidth="1"/>
    <col min="8707" max="8707" width="10.5703125" style="107" customWidth="1"/>
    <col min="8708" max="8708" width="13.5703125" style="107" customWidth="1"/>
    <col min="8709" max="8709" width="18" style="107" customWidth="1"/>
    <col min="8710" max="8711" width="14.5703125" style="107" customWidth="1"/>
    <col min="8712" max="8712" width="17.140625" style="107" customWidth="1"/>
    <col min="8713" max="8713" width="22.140625" style="107" customWidth="1"/>
    <col min="8714" max="8715" width="19.5703125" style="107" customWidth="1"/>
    <col min="8716" max="8716" width="21.140625" style="107" customWidth="1"/>
    <col min="8717" max="8958" width="9.140625" style="107"/>
    <col min="8959" max="8959" width="13.140625" style="107" customWidth="1"/>
    <col min="8960" max="8960" width="12.5703125" style="107" customWidth="1"/>
    <col min="8961" max="8961" width="14.42578125" style="107" customWidth="1"/>
    <col min="8962" max="8962" width="21.42578125" style="107" customWidth="1"/>
    <col min="8963" max="8963" width="10.5703125" style="107" customWidth="1"/>
    <col min="8964" max="8964" width="13.5703125" style="107" customWidth="1"/>
    <col min="8965" max="8965" width="18" style="107" customWidth="1"/>
    <col min="8966" max="8967" width="14.5703125" style="107" customWidth="1"/>
    <col min="8968" max="8968" width="17.140625" style="107" customWidth="1"/>
    <col min="8969" max="8969" width="22.140625" style="107" customWidth="1"/>
    <col min="8970" max="8971" width="19.5703125" style="107" customWidth="1"/>
    <col min="8972" max="8972" width="21.140625" style="107" customWidth="1"/>
    <col min="8973" max="9214" width="9.140625" style="107"/>
    <col min="9215" max="9215" width="13.140625" style="107" customWidth="1"/>
    <col min="9216" max="9216" width="12.5703125" style="107" customWidth="1"/>
    <col min="9217" max="9217" width="14.42578125" style="107" customWidth="1"/>
    <col min="9218" max="9218" width="21.42578125" style="107" customWidth="1"/>
    <col min="9219" max="9219" width="10.5703125" style="107" customWidth="1"/>
    <col min="9220" max="9220" width="13.5703125" style="107" customWidth="1"/>
    <col min="9221" max="9221" width="18" style="107" customWidth="1"/>
    <col min="9222" max="9223" width="14.5703125" style="107" customWidth="1"/>
    <col min="9224" max="9224" width="17.140625" style="107" customWidth="1"/>
    <col min="9225" max="9225" width="22.140625" style="107" customWidth="1"/>
    <col min="9226" max="9227" width="19.5703125" style="107" customWidth="1"/>
    <col min="9228" max="9228" width="21.140625" style="107" customWidth="1"/>
    <col min="9229" max="9470" width="9.140625" style="107"/>
    <col min="9471" max="9471" width="13.140625" style="107" customWidth="1"/>
    <col min="9472" max="9472" width="12.5703125" style="107" customWidth="1"/>
    <col min="9473" max="9473" width="14.42578125" style="107" customWidth="1"/>
    <col min="9474" max="9474" width="21.42578125" style="107" customWidth="1"/>
    <col min="9475" max="9475" width="10.5703125" style="107" customWidth="1"/>
    <col min="9476" max="9476" width="13.5703125" style="107" customWidth="1"/>
    <col min="9477" max="9477" width="18" style="107" customWidth="1"/>
    <col min="9478" max="9479" width="14.5703125" style="107" customWidth="1"/>
    <col min="9480" max="9480" width="17.140625" style="107" customWidth="1"/>
    <col min="9481" max="9481" width="22.140625" style="107" customWidth="1"/>
    <col min="9482" max="9483" width="19.5703125" style="107" customWidth="1"/>
    <col min="9484" max="9484" width="21.140625" style="107" customWidth="1"/>
    <col min="9485" max="9726" width="9.140625" style="107"/>
    <col min="9727" max="9727" width="13.140625" style="107" customWidth="1"/>
    <col min="9728" max="9728" width="12.5703125" style="107" customWidth="1"/>
    <col min="9729" max="9729" width="14.42578125" style="107" customWidth="1"/>
    <col min="9730" max="9730" width="21.42578125" style="107" customWidth="1"/>
    <col min="9731" max="9731" width="10.5703125" style="107" customWidth="1"/>
    <col min="9732" max="9732" width="13.5703125" style="107" customWidth="1"/>
    <col min="9733" max="9733" width="18" style="107" customWidth="1"/>
    <col min="9734" max="9735" width="14.5703125" style="107" customWidth="1"/>
    <col min="9736" max="9736" width="17.140625" style="107" customWidth="1"/>
    <col min="9737" max="9737" width="22.140625" style="107" customWidth="1"/>
    <col min="9738" max="9739" width="19.5703125" style="107" customWidth="1"/>
    <col min="9740" max="9740" width="21.140625" style="107" customWidth="1"/>
    <col min="9741" max="9982" width="9.140625" style="107"/>
    <col min="9983" max="9983" width="13.140625" style="107" customWidth="1"/>
    <col min="9984" max="9984" width="12.5703125" style="107" customWidth="1"/>
    <col min="9985" max="9985" width="14.42578125" style="107" customWidth="1"/>
    <col min="9986" max="9986" width="21.42578125" style="107" customWidth="1"/>
    <col min="9987" max="9987" width="10.5703125" style="107" customWidth="1"/>
    <col min="9988" max="9988" width="13.5703125" style="107" customWidth="1"/>
    <col min="9989" max="9989" width="18" style="107" customWidth="1"/>
    <col min="9990" max="9991" width="14.5703125" style="107" customWidth="1"/>
    <col min="9992" max="9992" width="17.140625" style="107" customWidth="1"/>
    <col min="9993" max="9993" width="22.140625" style="107" customWidth="1"/>
    <col min="9994" max="9995" width="19.5703125" style="107" customWidth="1"/>
    <col min="9996" max="9996" width="21.140625" style="107" customWidth="1"/>
    <col min="9997" max="10238" width="9.140625" style="107"/>
    <col min="10239" max="10239" width="13.140625" style="107" customWidth="1"/>
    <col min="10240" max="10240" width="12.5703125" style="107" customWidth="1"/>
    <col min="10241" max="10241" width="14.42578125" style="107" customWidth="1"/>
    <col min="10242" max="10242" width="21.42578125" style="107" customWidth="1"/>
    <col min="10243" max="10243" width="10.5703125" style="107" customWidth="1"/>
    <col min="10244" max="10244" width="13.5703125" style="107" customWidth="1"/>
    <col min="10245" max="10245" width="18" style="107" customWidth="1"/>
    <col min="10246" max="10247" width="14.5703125" style="107" customWidth="1"/>
    <col min="10248" max="10248" width="17.140625" style="107" customWidth="1"/>
    <col min="10249" max="10249" width="22.140625" style="107" customWidth="1"/>
    <col min="10250" max="10251" width="19.5703125" style="107" customWidth="1"/>
    <col min="10252" max="10252" width="21.140625" style="107" customWidth="1"/>
    <col min="10253" max="10494" width="9.140625" style="107"/>
    <col min="10495" max="10495" width="13.140625" style="107" customWidth="1"/>
    <col min="10496" max="10496" width="12.5703125" style="107" customWidth="1"/>
    <col min="10497" max="10497" width="14.42578125" style="107" customWidth="1"/>
    <col min="10498" max="10498" width="21.42578125" style="107" customWidth="1"/>
    <col min="10499" max="10499" width="10.5703125" style="107" customWidth="1"/>
    <col min="10500" max="10500" width="13.5703125" style="107" customWidth="1"/>
    <col min="10501" max="10501" width="18" style="107" customWidth="1"/>
    <col min="10502" max="10503" width="14.5703125" style="107" customWidth="1"/>
    <col min="10504" max="10504" width="17.140625" style="107" customWidth="1"/>
    <col min="10505" max="10505" width="22.140625" style="107" customWidth="1"/>
    <col min="10506" max="10507" width="19.5703125" style="107" customWidth="1"/>
    <col min="10508" max="10508" width="21.140625" style="107" customWidth="1"/>
    <col min="10509" max="10750" width="9.140625" style="107"/>
    <col min="10751" max="10751" width="13.140625" style="107" customWidth="1"/>
    <col min="10752" max="10752" width="12.5703125" style="107" customWidth="1"/>
    <col min="10753" max="10753" width="14.42578125" style="107" customWidth="1"/>
    <col min="10754" max="10754" width="21.42578125" style="107" customWidth="1"/>
    <col min="10755" max="10755" width="10.5703125" style="107" customWidth="1"/>
    <col min="10756" max="10756" width="13.5703125" style="107" customWidth="1"/>
    <col min="10757" max="10757" width="18" style="107" customWidth="1"/>
    <col min="10758" max="10759" width="14.5703125" style="107" customWidth="1"/>
    <col min="10760" max="10760" width="17.140625" style="107" customWidth="1"/>
    <col min="10761" max="10761" width="22.140625" style="107" customWidth="1"/>
    <col min="10762" max="10763" width="19.5703125" style="107" customWidth="1"/>
    <col min="10764" max="10764" width="21.140625" style="107" customWidth="1"/>
    <col min="10765" max="11006" width="9.140625" style="107"/>
    <col min="11007" max="11007" width="13.140625" style="107" customWidth="1"/>
    <col min="11008" max="11008" width="12.5703125" style="107" customWidth="1"/>
    <col min="11009" max="11009" width="14.42578125" style="107" customWidth="1"/>
    <col min="11010" max="11010" width="21.42578125" style="107" customWidth="1"/>
    <col min="11011" max="11011" width="10.5703125" style="107" customWidth="1"/>
    <col min="11012" max="11012" width="13.5703125" style="107" customWidth="1"/>
    <col min="11013" max="11013" width="18" style="107" customWidth="1"/>
    <col min="11014" max="11015" width="14.5703125" style="107" customWidth="1"/>
    <col min="11016" max="11016" width="17.140625" style="107" customWidth="1"/>
    <col min="11017" max="11017" width="22.140625" style="107" customWidth="1"/>
    <col min="11018" max="11019" width="19.5703125" style="107" customWidth="1"/>
    <col min="11020" max="11020" width="21.140625" style="107" customWidth="1"/>
    <col min="11021" max="11262" width="9.140625" style="107"/>
    <col min="11263" max="11263" width="13.140625" style="107" customWidth="1"/>
    <col min="11264" max="11264" width="12.5703125" style="107" customWidth="1"/>
    <col min="11265" max="11265" width="14.42578125" style="107" customWidth="1"/>
    <col min="11266" max="11266" width="21.42578125" style="107" customWidth="1"/>
    <col min="11267" max="11267" width="10.5703125" style="107" customWidth="1"/>
    <col min="11268" max="11268" width="13.5703125" style="107" customWidth="1"/>
    <col min="11269" max="11269" width="18" style="107" customWidth="1"/>
    <col min="11270" max="11271" width="14.5703125" style="107" customWidth="1"/>
    <col min="11272" max="11272" width="17.140625" style="107" customWidth="1"/>
    <col min="11273" max="11273" width="22.140625" style="107" customWidth="1"/>
    <col min="11274" max="11275" width="19.5703125" style="107" customWidth="1"/>
    <col min="11276" max="11276" width="21.140625" style="107" customWidth="1"/>
    <col min="11277" max="11518" width="9.140625" style="107"/>
    <col min="11519" max="11519" width="13.140625" style="107" customWidth="1"/>
    <col min="11520" max="11520" width="12.5703125" style="107" customWidth="1"/>
    <col min="11521" max="11521" width="14.42578125" style="107" customWidth="1"/>
    <col min="11522" max="11522" width="21.42578125" style="107" customWidth="1"/>
    <col min="11523" max="11523" width="10.5703125" style="107" customWidth="1"/>
    <col min="11524" max="11524" width="13.5703125" style="107" customWidth="1"/>
    <col min="11525" max="11525" width="18" style="107" customWidth="1"/>
    <col min="11526" max="11527" width="14.5703125" style="107" customWidth="1"/>
    <col min="11528" max="11528" width="17.140625" style="107" customWidth="1"/>
    <col min="11529" max="11529" width="22.140625" style="107" customWidth="1"/>
    <col min="11530" max="11531" width="19.5703125" style="107" customWidth="1"/>
    <col min="11532" max="11532" width="21.140625" style="107" customWidth="1"/>
    <col min="11533" max="11774" width="9.140625" style="107"/>
    <col min="11775" max="11775" width="13.140625" style="107" customWidth="1"/>
    <col min="11776" max="11776" width="12.5703125" style="107" customWidth="1"/>
    <col min="11777" max="11777" width="14.42578125" style="107" customWidth="1"/>
    <col min="11778" max="11778" width="21.42578125" style="107" customWidth="1"/>
    <col min="11779" max="11779" width="10.5703125" style="107" customWidth="1"/>
    <col min="11780" max="11780" width="13.5703125" style="107" customWidth="1"/>
    <col min="11781" max="11781" width="18" style="107" customWidth="1"/>
    <col min="11782" max="11783" width="14.5703125" style="107" customWidth="1"/>
    <col min="11784" max="11784" width="17.140625" style="107" customWidth="1"/>
    <col min="11785" max="11785" width="22.140625" style="107" customWidth="1"/>
    <col min="11786" max="11787" width="19.5703125" style="107" customWidth="1"/>
    <col min="11788" max="11788" width="21.140625" style="107" customWidth="1"/>
    <col min="11789" max="12030" width="9.140625" style="107"/>
    <col min="12031" max="12031" width="13.140625" style="107" customWidth="1"/>
    <col min="12032" max="12032" width="12.5703125" style="107" customWidth="1"/>
    <col min="12033" max="12033" width="14.42578125" style="107" customWidth="1"/>
    <col min="12034" max="12034" width="21.42578125" style="107" customWidth="1"/>
    <col min="12035" max="12035" width="10.5703125" style="107" customWidth="1"/>
    <col min="12036" max="12036" width="13.5703125" style="107" customWidth="1"/>
    <col min="12037" max="12037" width="18" style="107" customWidth="1"/>
    <col min="12038" max="12039" width="14.5703125" style="107" customWidth="1"/>
    <col min="12040" max="12040" width="17.140625" style="107" customWidth="1"/>
    <col min="12041" max="12041" width="22.140625" style="107" customWidth="1"/>
    <col min="12042" max="12043" width="19.5703125" style="107" customWidth="1"/>
    <col min="12044" max="12044" width="21.140625" style="107" customWidth="1"/>
    <col min="12045" max="12286" width="9.140625" style="107"/>
    <col min="12287" max="12287" width="13.140625" style="107" customWidth="1"/>
    <col min="12288" max="12288" width="12.5703125" style="107" customWidth="1"/>
    <col min="12289" max="12289" width="14.42578125" style="107" customWidth="1"/>
    <col min="12290" max="12290" width="21.42578125" style="107" customWidth="1"/>
    <col min="12291" max="12291" width="10.5703125" style="107" customWidth="1"/>
    <col min="12292" max="12292" width="13.5703125" style="107" customWidth="1"/>
    <col min="12293" max="12293" width="18" style="107" customWidth="1"/>
    <col min="12294" max="12295" width="14.5703125" style="107" customWidth="1"/>
    <col min="12296" max="12296" width="17.140625" style="107" customWidth="1"/>
    <col min="12297" max="12297" width="22.140625" style="107" customWidth="1"/>
    <col min="12298" max="12299" width="19.5703125" style="107" customWidth="1"/>
    <col min="12300" max="12300" width="21.140625" style="107" customWidth="1"/>
    <col min="12301" max="12542" width="9.140625" style="107"/>
    <col min="12543" max="12543" width="13.140625" style="107" customWidth="1"/>
    <col min="12544" max="12544" width="12.5703125" style="107" customWidth="1"/>
    <col min="12545" max="12545" width="14.42578125" style="107" customWidth="1"/>
    <col min="12546" max="12546" width="21.42578125" style="107" customWidth="1"/>
    <col min="12547" max="12547" width="10.5703125" style="107" customWidth="1"/>
    <col min="12548" max="12548" width="13.5703125" style="107" customWidth="1"/>
    <col min="12549" max="12549" width="18" style="107" customWidth="1"/>
    <col min="12550" max="12551" width="14.5703125" style="107" customWidth="1"/>
    <col min="12552" max="12552" width="17.140625" style="107" customWidth="1"/>
    <col min="12553" max="12553" width="22.140625" style="107" customWidth="1"/>
    <col min="12554" max="12555" width="19.5703125" style="107" customWidth="1"/>
    <col min="12556" max="12556" width="21.140625" style="107" customWidth="1"/>
    <col min="12557" max="12798" width="9.140625" style="107"/>
    <col min="12799" max="12799" width="13.140625" style="107" customWidth="1"/>
    <col min="12800" max="12800" width="12.5703125" style="107" customWidth="1"/>
    <col min="12801" max="12801" width="14.42578125" style="107" customWidth="1"/>
    <col min="12802" max="12802" width="21.42578125" style="107" customWidth="1"/>
    <col min="12803" max="12803" width="10.5703125" style="107" customWidth="1"/>
    <col min="12804" max="12804" width="13.5703125" style="107" customWidth="1"/>
    <col min="12805" max="12805" width="18" style="107" customWidth="1"/>
    <col min="12806" max="12807" width="14.5703125" style="107" customWidth="1"/>
    <col min="12808" max="12808" width="17.140625" style="107" customWidth="1"/>
    <col min="12809" max="12809" width="22.140625" style="107" customWidth="1"/>
    <col min="12810" max="12811" width="19.5703125" style="107" customWidth="1"/>
    <col min="12812" max="12812" width="21.140625" style="107" customWidth="1"/>
    <col min="12813" max="13054" width="9.140625" style="107"/>
    <col min="13055" max="13055" width="13.140625" style="107" customWidth="1"/>
    <col min="13056" max="13056" width="12.5703125" style="107" customWidth="1"/>
    <col min="13057" max="13057" width="14.42578125" style="107" customWidth="1"/>
    <col min="13058" max="13058" width="21.42578125" style="107" customWidth="1"/>
    <col min="13059" max="13059" width="10.5703125" style="107" customWidth="1"/>
    <col min="13060" max="13060" width="13.5703125" style="107" customWidth="1"/>
    <col min="13061" max="13061" width="18" style="107" customWidth="1"/>
    <col min="13062" max="13063" width="14.5703125" style="107" customWidth="1"/>
    <col min="13064" max="13064" width="17.140625" style="107" customWidth="1"/>
    <col min="13065" max="13065" width="22.140625" style="107" customWidth="1"/>
    <col min="13066" max="13067" width="19.5703125" style="107" customWidth="1"/>
    <col min="13068" max="13068" width="21.140625" style="107" customWidth="1"/>
    <col min="13069" max="13310" width="9.140625" style="107"/>
    <col min="13311" max="13311" width="13.140625" style="107" customWidth="1"/>
    <col min="13312" max="13312" width="12.5703125" style="107" customWidth="1"/>
    <col min="13313" max="13313" width="14.42578125" style="107" customWidth="1"/>
    <col min="13314" max="13314" width="21.42578125" style="107" customWidth="1"/>
    <col min="13315" max="13315" width="10.5703125" style="107" customWidth="1"/>
    <col min="13316" max="13316" width="13.5703125" style="107" customWidth="1"/>
    <col min="13317" max="13317" width="18" style="107" customWidth="1"/>
    <col min="13318" max="13319" width="14.5703125" style="107" customWidth="1"/>
    <col min="13320" max="13320" width="17.140625" style="107" customWidth="1"/>
    <col min="13321" max="13321" width="22.140625" style="107" customWidth="1"/>
    <col min="13322" max="13323" width="19.5703125" style="107" customWidth="1"/>
    <col min="13324" max="13324" width="21.140625" style="107" customWidth="1"/>
    <col min="13325" max="13566" width="9.140625" style="107"/>
    <col min="13567" max="13567" width="13.140625" style="107" customWidth="1"/>
    <col min="13568" max="13568" width="12.5703125" style="107" customWidth="1"/>
    <col min="13569" max="13569" width="14.42578125" style="107" customWidth="1"/>
    <col min="13570" max="13570" width="21.42578125" style="107" customWidth="1"/>
    <col min="13571" max="13571" width="10.5703125" style="107" customWidth="1"/>
    <col min="13572" max="13572" width="13.5703125" style="107" customWidth="1"/>
    <col min="13573" max="13573" width="18" style="107" customWidth="1"/>
    <col min="13574" max="13575" width="14.5703125" style="107" customWidth="1"/>
    <col min="13576" max="13576" width="17.140625" style="107" customWidth="1"/>
    <col min="13577" max="13577" width="22.140625" style="107" customWidth="1"/>
    <col min="13578" max="13579" width="19.5703125" style="107" customWidth="1"/>
    <col min="13580" max="13580" width="21.140625" style="107" customWidth="1"/>
    <col min="13581" max="13822" width="9.140625" style="107"/>
    <col min="13823" max="13823" width="13.140625" style="107" customWidth="1"/>
    <col min="13824" max="13824" width="12.5703125" style="107" customWidth="1"/>
    <col min="13825" max="13825" width="14.42578125" style="107" customWidth="1"/>
    <col min="13826" max="13826" width="21.42578125" style="107" customWidth="1"/>
    <col min="13827" max="13827" width="10.5703125" style="107" customWidth="1"/>
    <col min="13828" max="13828" width="13.5703125" style="107" customWidth="1"/>
    <col min="13829" max="13829" width="18" style="107" customWidth="1"/>
    <col min="13830" max="13831" width="14.5703125" style="107" customWidth="1"/>
    <col min="13832" max="13832" width="17.140625" style="107" customWidth="1"/>
    <col min="13833" max="13833" width="22.140625" style="107" customWidth="1"/>
    <col min="13834" max="13835" width="19.5703125" style="107" customWidth="1"/>
    <col min="13836" max="13836" width="21.140625" style="107" customWidth="1"/>
    <col min="13837" max="14078" width="9.140625" style="107"/>
    <col min="14079" max="14079" width="13.140625" style="107" customWidth="1"/>
    <col min="14080" max="14080" width="12.5703125" style="107" customWidth="1"/>
    <col min="14081" max="14081" width="14.42578125" style="107" customWidth="1"/>
    <col min="14082" max="14082" width="21.42578125" style="107" customWidth="1"/>
    <col min="14083" max="14083" width="10.5703125" style="107" customWidth="1"/>
    <col min="14084" max="14084" width="13.5703125" style="107" customWidth="1"/>
    <col min="14085" max="14085" width="18" style="107" customWidth="1"/>
    <col min="14086" max="14087" width="14.5703125" style="107" customWidth="1"/>
    <col min="14088" max="14088" width="17.140625" style="107" customWidth="1"/>
    <col min="14089" max="14089" width="22.140625" style="107" customWidth="1"/>
    <col min="14090" max="14091" width="19.5703125" style="107" customWidth="1"/>
    <col min="14092" max="14092" width="21.140625" style="107" customWidth="1"/>
    <col min="14093" max="14334" width="9.140625" style="107"/>
    <col min="14335" max="14335" width="13.140625" style="107" customWidth="1"/>
    <col min="14336" max="14336" width="12.5703125" style="107" customWidth="1"/>
    <col min="14337" max="14337" width="14.42578125" style="107" customWidth="1"/>
    <col min="14338" max="14338" width="21.42578125" style="107" customWidth="1"/>
    <col min="14339" max="14339" width="10.5703125" style="107" customWidth="1"/>
    <col min="14340" max="14340" width="13.5703125" style="107" customWidth="1"/>
    <col min="14341" max="14341" width="18" style="107" customWidth="1"/>
    <col min="14342" max="14343" width="14.5703125" style="107" customWidth="1"/>
    <col min="14344" max="14344" width="17.140625" style="107" customWidth="1"/>
    <col min="14345" max="14345" width="22.140625" style="107" customWidth="1"/>
    <col min="14346" max="14347" width="19.5703125" style="107" customWidth="1"/>
    <col min="14348" max="14348" width="21.140625" style="107" customWidth="1"/>
    <col min="14349" max="14590" width="9.140625" style="107"/>
    <col min="14591" max="14591" width="13.140625" style="107" customWidth="1"/>
    <col min="14592" max="14592" width="12.5703125" style="107" customWidth="1"/>
    <col min="14593" max="14593" width="14.42578125" style="107" customWidth="1"/>
    <col min="14594" max="14594" width="21.42578125" style="107" customWidth="1"/>
    <col min="14595" max="14595" width="10.5703125" style="107" customWidth="1"/>
    <col min="14596" max="14596" width="13.5703125" style="107" customWidth="1"/>
    <col min="14597" max="14597" width="18" style="107" customWidth="1"/>
    <col min="14598" max="14599" width="14.5703125" style="107" customWidth="1"/>
    <col min="14600" max="14600" width="17.140625" style="107" customWidth="1"/>
    <col min="14601" max="14601" width="22.140625" style="107" customWidth="1"/>
    <col min="14602" max="14603" width="19.5703125" style="107" customWidth="1"/>
    <col min="14604" max="14604" width="21.140625" style="107" customWidth="1"/>
    <col min="14605" max="14846" width="9.140625" style="107"/>
    <col min="14847" max="14847" width="13.140625" style="107" customWidth="1"/>
    <col min="14848" max="14848" width="12.5703125" style="107" customWidth="1"/>
    <col min="14849" max="14849" width="14.42578125" style="107" customWidth="1"/>
    <col min="14850" max="14850" width="21.42578125" style="107" customWidth="1"/>
    <col min="14851" max="14851" width="10.5703125" style="107" customWidth="1"/>
    <col min="14852" max="14852" width="13.5703125" style="107" customWidth="1"/>
    <col min="14853" max="14853" width="18" style="107" customWidth="1"/>
    <col min="14854" max="14855" width="14.5703125" style="107" customWidth="1"/>
    <col min="14856" max="14856" width="17.140625" style="107" customWidth="1"/>
    <col min="14857" max="14857" width="22.140625" style="107" customWidth="1"/>
    <col min="14858" max="14859" width="19.5703125" style="107" customWidth="1"/>
    <col min="14860" max="14860" width="21.140625" style="107" customWidth="1"/>
    <col min="14861" max="15102" width="9.140625" style="107"/>
    <col min="15103" max="15103" width="13.140625" style="107" customWidth="1"/>
    <col min="15104" max="15104" width="12.5703125" style="107" customWidth="1"/>
    <col min="15105" max="15105" width="14.42578125" style="107" customWidth="1"/>
    <col min="15106" max="15106" width="21.42578125" style="107" customWidth="1"/>
    <col min="15107" max="15107" width="10.5703125" style="107" customWidth="1"/>
    <col min="15108" max="15108" width="13.5703125" style="107" customWidth="1"/>
    <col min="15109" max="15109" width="18" style="107" customWidth="1"/>
    <col min="15110" max="15111" width="14.5703125" style="107" customWidth="1"/>
    <col min="15112" max="15112" width="17.140625" style="107" customWidth="1"/>
    <col min="15113" max="15113" width="22.140625" style="107" customWidth="1"/>
    <col min="15114" max="15115" width="19.5703125" style="107" customWidth="1"/>
    <col min="15116" max="15116" width="21.140625" style="107" customWidth="1"/>
    <col min="15117" max="15358" width="9.140625" style="107"/>
    <col min="15359" max="15359" width="13.140625" style="107" customWidth="1"/>
    <col min="15360" max="15360" width="12.5703125" style="107" customWidth="1"/>
    <col min="15361" max="15361" width="14.42578125" style="107" customWidth="1"/>
    <col min="15362" max="15362" width="21.42578125" style="107" customWidth="1"/>
    <col min="15363" max="15363" width="10.5703125" style="107" customWidth="1"/>
    <col min="15364" max="15364" width="13.5703125" style="107" customWidth="1"/>
    <col min="15365" max="15365" width="18" style="107" customWidth="1"/>
    <col min="15366" max="15367" width="14.5703125" style="107" customWidth="1"/>
    <col min="15368" max="15368" width="17.140625" style="107" customWidth="1"/>
    <col min="15369" max="15369" width="22.140625" style="107" customWidth="1"/>
    <col min="15370" max="15371" width="19.5703125" style="107" customWidth="1"/>
    <col min="15372" max="15372" width="21.140625" style="107" customWidth="1"/>
    <col min="15373" max="15614" width="9.140625" style="107"/>
    <col min="15615" max="15615" width="13.140625" style="107" customWidth="1"/>
    <col min="15616" max="15616" width="12.5703125" style="107" customWidth="1"/>
    <col min="15617" max="15617" width="14.42578125" style="107" customWidth="1"/>
    <col min="15618" max="15618" width="21.42578125" style="107" customWidth="1"/>
    <col min="15619" max="15619" width="10.5703125" style="107" customWidth="1"/>
    <col min="15620" max="15620" width="13.5703125" style="107" customWidth="1"/>
    <col min="15621" max="15621" width="18" style="107" customWidth="1"/>
    <col min="15622" max="15623" width="14.5703125" style="107" customWidth="1"/>
    <col min="15624" max="15624" width="17.140625" style="107" customWidth="1"/>
    <col min="15625" max="15625" width="22.140625" style="107" customWidth="1"/>
    <col min="15626" max="15627" width="19.5703125" style="107" customWidth="1"/>
    <col min="15628" max="15628" width="21.140625" style="107" customWidth="1"/>
    <col min="15629" max="15870" width="9.140625" style="107"/>
    <col min="15871" max="15871" width="13.140625" style="107" customWidth="1"/>
    <col min="15872" max="15872" width="12.5703125" style="107" customWidth="1"/>
    <col min="15873" max="15873" width="14.42578125" style="107" customWidth="1"/>
    <col min="15874" max="15874" width="21.42578125" style="107" customWidth="1"/>
    <col min="15875" max="15875" width="10.5703125" style="107" customWidth="1"/>
    <col min="15876" max="15876" width="13.5703125" style="107" customWidth="1"/>
    <col min="15877" max="15877" width="18" style="107" customWidth="1"/>
    <col min="15878" max="15879" width="14.5703125" style="107" customWidth="1"/>
    <col min="15880" max="15880" width="17.140625" style="107" customWidth="1"/>
    <col min="15881" max="15881" width="22.140625" style="107" customWidth="1"/>
    <col min="15882" max="15883" width="19.5703125" style="107" customWidth="1"/>
    <col min="15884" max="15884" width="21.140625" style="107" customWidth="1"/>
    <col min="15885" max="16126" width="9.140625" style="107"/>
    <col min="16127" max="16127" width="13.140625" style="107" customWidth="1"/>
    <col min="16128" max="16128" width="12.5703125" style="107" customWidth="1"/>
    <col min="16129" max="16129" width="14.42578125" style="107" customWidth="1"/>
    <col min="16130" max="16130" width="21.42578125" style="107" customWidth="1"/>
    <col min="16131" max="16131" width="10.5703125" style="107" customWidth="1"/>
    <col min="16132" max="16132" width="13.5703125" style="107" customWidth="1"/>
    <col min="16133" max="16133" width="18" style="107" customWidth="1"/>
    <col min="16134" max="16135" width="14.5703125" style="107" customWidth="1"/>
    <col min="16136" max="16136" width="17.140625" style="107" customWidth="1"/>
    <col min="16137" max="16137" width="22.140625" style="107" customWidth="1"/>
    <col min="16138" max="16139" width="19.5703125" style="107" customWidth="1"/>
    <col min="16140" max="16140" width="21.140625" style="107" customWidth="1"/>
    <col min="16141" max="16384" width="9.140625" style="107"/>
  </cols>
  <sheetData>
    <row r="1" spans="2:19" ht="20.25" x14ac:dyDescent="0.3">
      <c r="B1" s="194" t="s">
        <v>517</v>
      </c>
      <c r="C1" s="194"/>
      <c r="D1" s="194"/>
      <c r="E1" s="194"/>
      <c r="F1" s="194"/>
      <c r="G1" s="194"/>
      <c r="H1" s="194"/>
      <c r="I1" s="194"/>
      <c r="J1" s="194"/>
      <c r="K1" s="86"/>
      <c r="L1" s="86"/>
    </row>
    <row r="2" spans="2:19" s="106" customFormat="1" ht="18.75" x14ac:dyDescent="0.3">
      <c r="B2" s="176" t="s">
        <v>397</v>
      </c>
      <c r="C2" s="34"/>
      <c r="D2" s="34"/>
      <c r="E2" s="37"/>
      <c r="F2" s="37"/>
      <c r="G2" s="16"/>
      <c r="H2" s="37"/>
      <c r="I2" s="37"/>
      <c r="J2" s="37"/>
      <c r="K2" s="86"/>
      <c r="L2" s="86"/>
      <c r="N2" s="35"/>
      <c r="O2" s="107"/>
      <c r="P2" s="63"/>
      <c r="Q2" s="107"/>
      <c r="R2" s="107"/>
      <c r="S2" s="107"/>
    </row>
    <row r="3" spans="2:19" s="106" customFormat="1" ht="18.75" x14ac:dyDescent="0.3">
      <c r="B3" s="37"/>
      <c r="C3" s="16"/>
      <c r="D3" s="16"/>
      <c r="E3" s="37"/>
      <c r="F3" s="37"/>
      <c r="G3" s="16"/>
      <c r="H3" s="37"/>
      <c r="I3" s="37"/>
      <c r="J3" s="37"/>
      <c r="K3" s="86"/>
      <c r="L3" s="86"/>
      <c r="N3" s="35"/>
      <c r="O3" s="107"/>
      <c r="P3" s="63"/>
      <c r="Q3" s="107"/>
      <c r="R3" s="107"/>
      <c r="S3" s="107"/>
    </row>
    <row r="4" spans="2:19" s="106" customFormat="1" ht="18.75" x14ac:dyDescent="0.3">
      <c r="B4" s="167" t="s">
        <v>399</v>
      </c>
      <c r="C4" s="5"/>
      <c r="D4" s="5"/>
      <c r="E4" s="86"/>
      <c r="F4" s="150">
        <f>208047+39753</f>
        <v>247800</v>
      </c>
      <c r="G4" s="150"/>
      <c r="H4" s="86"/>
      <c r="I4" s="86"/>
      <c r="J4" s="86"/>
      <c r="K4" s="86"/>
      <c r="L4" s="86"/>
      <c r="N4" s="35"/>
      <c r="O4" s="107"/>
      <c r="P4" s="63"/>
      <c r="Q4" s="107"/>
      <c r="R4" s="107"/>
      <c r="S4" s="107"/>
    </row>
    <row r="5" spans="2:19" s="106" customFormat="1" ht="18.75" x14ac:dyDescent="0.3">
      <c r="B5" s="177" t="s">
        <v>384</v>
      </c>
      <c r="C5" s="5"/>
      <c r="D5" s="5"/>
      <c r="E5" s="86"/>
      <c r="F5" s="42">
        <v>420</v>
      </c>
      <c r="G5" s="17"/>
      <c r="H5" s="86"/>
      <c r="I5" s="86"/>
      <c r="J5" s="86"/>
      <c r="K5" s="86"/>
      <c r="L5" s="86"/>
      <c r="N5" s="35"/>
      <c r="O5" s="107"/>
      <c r="P5" s="63"/>
      <c r="Q5" s="107"/>
      <c r="R5" s="107"/>
      <c r="S5" s="107"/>
    </row>
    <row r="6" spans="2:19" s="106" customFormat="1" ht="19.5" thickBot="1" x14ac:dyDescent="0.35">
      <c r="B6" s="86"/>
      <c r="C6" s="5"/>
      <c r="D6" s="5"/>
      <c r="E6" s="86"/>
      <c r="F6" s="86"/>
      <c r="G6" s="5"/>
      <c r="H6" s="86"/>
      <c r="I6" s="167" t="s">
        <v>398</v>
      </c>
      <c r="J6" s="86"/>
      <c r="K6" s="86"/>
      <c r="L6" s="86"/>
      <c r="N6" s="35"/>
      <c r="O6" s="107"/>
      <c r="P6" s="63"/>
      <c r="Q6" s="107"/>
      <c r="R6" s="107"/>
      <c r="S6" s="107"/>
    </row>
    <row r="7" spans="2:19" s="106" customFormat="1" ht="79.5" thickBot="1" x14ac:dyDescent="0.3">
      <c r="B7" s="18" t="s">
        <v>385</v>
      </c>
      <c r="C7" s="19" t="s">
        <v>396</v>
      </c>
      <c r="D7" s="20" t="s">
        <v>515</v>
      </c>
      <c r="E7" s="50" t="s">
        <v>386</v>
      </c>
      <c r="F7" s="48" t="s">
        <v>518</v>
      </c>
      <c r="G7" s="57" t="s">
        <v>387</v>
      </c>
      <c r="H7" s="38"/>
      <c r="I7" s="38"/>
      <c r="J7" s="38"/>
      <c r="K7" s="38"/>
      <c r="L7" s="38"/>
      <c r="N7" s="35"/>
      <c r="O7" s="107"/>
      <c r="P7" s="63"/>
      <c r="Q7" s="107"/>
      <c r="R7" s="107"/>
      <c r="S7" s="107"/>
    </row>
    <row r="8" spans="2:19" s="106" customFormat="1" x14ac:dyDescent="0.25">
      <c r="B8" s="21" t="s">
        <v>388</v>
      </c>
      <c r="C8" s="22">
        <v>33</v>
      </c>
      <c r="D8" s="23">
        <v>39</v>
      </c>
      <c r="E8" s="185">
        <f>O72</f>
        <v>165.5</v>
      </c>
      <c r="F8" s="186">
        <f>P72</f>
        <v>69660</v>
      </c>
      <c r="G8" s="24">
        <f>F8/E8</f>
        <v>420.90634441087616</v>
      </c>
      <c r="H8" s="86"/>
      <c r="K8" s="139"/>
      <c r="L8" s="139"/>
      <c r="N8" s="35"/>
      <c r="O8" s="107"/>
      <c r="P8" s="63"/>
      <c r="Q8" s="107"/>
      <c r="R8" s="107"/>
      <c r="S8" s="107"/>
    </row>
    <row r="9" spans="2:19" s="106" customFormat="1" x14ac:dyDescent="0.25">
      <c r="B9" s="25" t="s">
        <v>389</v>
      </c>
      <c r="C9" s="26">
        <v>20</v>
      </c>
      <c r="D9" s="14">
        <v>23</v>
      </c>
      <c r="E9" s="187">
        <f>O104</f>
        <v>97.5</v>
      </c>
      <c r="F9" s="188">
        <f>P104</f>
        <v>40680</v>
      </c>
      <c r="G9" s="24">
        <f t="shared" ref="G9:G16" si="0">F9/E9</f>
        <v>417.23076923076923</v>
      </c>
      <c r="H9" s="86"/>
      <c r="I9" s="86"/>
      <c r="J9" s="86"/>
      <c r="K9" s="86"/>
      <c r="L9" s="86"/>
      <c r="N9" s="35"/>
      <c r="O9" s="107"/>
      <c r="P9" s="63"/>
      <c r="Q9" s="107"/>
      <c r="R9" s="107"/>
      <c r="S9" s="107"/>
    </row>
    <row r="10" spans="2:19" s="106" customFormat="1" x14ac:dyDescent="0.25">
      <c r="B10" s="25" t="s">
        <v>390</v>
      </c>
      <c r="C10" s="26">
        <v>20</v>
      </c>
      <c r="D10" s="14">
        <v>24</v>
      </c>
      <c r="E10" s="187">
        <f>O144</f>
        <v>105.5</v>
      </c>
      <c r="F10" s="188">
        <f>P144</f>
        <v>47445</v>
      </c>
      <c r="G10" s="24">
        <f t="shared" si="0"/>
        <v>449.71563981042652</v>
      </c>
      <c r="H10" s="86"/>
      <c r="I10" s="39"/>
      <c r="J10" s="39"/>
      <c r="K10" s="39"/>
      <c r="L10" s="39"/>
      <c r="N10" s="35"/>
      <c r="O10" s="107"/>
      <c r="P10" s="63"/>
      <c r="Q10" s="107"/>
      <c r="R10" s="107"/>
      <c r="S10" s="107"/>
    </row>
    <row r="11" spans="2:19" s="106" customFormat="1" x14ac:dyDescent="0.25">
      <c r="B11" s="25" t="s">
        <v>262</v>
      </c>
      <c r="C11" s="26">
        <v>10</v>
      </c>
      <c r="D11" s="14">
        <v>4</v>
      </c>
      <c r="E11" s="187">
        <f>O183</f>
        <v>16</v>
      </c>
      <c r="F11" s="188">
        <f>P183</f>
        <v>6720</v>
      </c>
      <c r="G11" s="24">
        <f t="shared" si="0"/>
        <v>420</v>
      </c>
      <c r="H11" s="86"/>
      <c r="I11" s="39"/>
      <c r="J11" s="39"/>
      <c r="K11" s="39"/>
      <c r="L11" s="39"/>
      <c r="N11" s="35"/>
      <c r="O11" s="107"/>
      <c r="P11" s="63"/>
      <c r="Q11" s="107"/>
      <c r="R11" s="107"/>
      <c r="S11" s="107"/>
    </row>
    <row r="12" spans="2:19" s="106" customFormat="1" x14ac:dyDescent="0.25">
      <c r="B12" s="25" t="s">
        <v>272</v>
      </c>
      <c r="C12" s="26">
        <v>20</v>
      </c>
      <c r="D12" s="14">
        <v>23</v>
      </c>
      <c r="E12" s="187">
        <f>O174</f>
        <v>103.5</v>
      </c>
      <c r="F12" s="188">
        <f>P174</f>
        <v>48285</v>
      </c>
      <c r="G12" s="24">
        <f t="shared" si="0"/>
        <v>466.52173913043481</v>
      </c>
      <c r="H12" s="86"/>
      <c r="I12" s="40"/>
      <c r="J12" s="39"/>
      <c r="K12" s="39"/>
      <c r="L12" s="39"/>
      <c r="N12" s="35"/>
      <c r="O12" s="107"/>
      <c r="P12" s="63"/>
      <c r="Q12" s="107"/>
      <c r="R12" s="107"/>
      <c r="S12" s="107"/>
    </row>
    <row r="13" spans="2:19" s="106" customFormat="1" x14ac:dyDescent="0.25">
      <c r="B13" s="25" t="s">
        <v>371</v>
      </c>
      <c r="C13" s="26">
        <v>14</v>
      </c>
      <c r="D13" s="14">
        <v>15</v>
      </c>
      <c r="E13" s="187">
        <f>O203</f>
        <v>67.5</v>
      </c>
      <c r="F13" s="188">
        <f>P203</f>
        <v>28170</v>
      </c>
      <c r="G13" s="24">
        <f t="shared" si="0"/>
        <v>417.33333333333331</v>
      </c>
      <c r="H13" s="86"/>
      <c r="I13" s="56" t="s">
        <v>391</v>
      </c>
      <c r="J13" s="62" t="s">
        <v>392</v>
      </c>
      <c r="K13" s="39"/>
      <c r="L13" s="39"/>
      <c r="N13" s="35"/>
      <c r="O13" s="107"/>
      <c r="P13" s="63"/>
      <c r="Q13" s="107"/>
      <c r="R13" s="107"/>
      <c r="S13" s="107"/>
    </row>
    <row r="14" spans="2:19" s="106" customFormat="1" x14ac:dyDescent="0.25">
      <c r="B14" s="25" t="s">
        <v>382</v>
      </c>
      <c r="C14" s="26">
        <v>20</v>
      </c>
      <c r="D14" s="14">
        <v>14</v>
      </c>
      <c r="E14" s="187">
        <f>O223</f>
        <v>62.5</v>
      </c>
      <c r="F14" s="188">
        <f>P223</f>
        <v>26890</v>
      </c>
      <c r="G14" s="24">
        <f t="shared" si="0"/>
        <v>430.24</v>
      </c>
      <c r="H14" s="86"/>
      <c r="I14" s="41"/>
      <c r="J14" s="41"/>
      <c r="K14" s="41"/>
      <c r="L14" s="41"/>
      <c r="N14" s="35"/>
      <c r="O14" s="107"/>
      <c r="P14" s="63"/>
      <c r="Q14" s="107"/>
      <c r="R14" s="107"/>
      <c r="S14" s="107"/>
    </row>
    <row r="15" spans="2:19" s="106" customFormat="1" ht="16.5" thickBot="1" x14ac:dyDescent="0.3">
      <c r="B15" s="27" t="s">
        <v>393</v>
      </c>
      <c r="C15" s="28">
        <v>0</v>
      </c>
      <c r="D15" s="29">
        <v>0</v>
      </c>
      <c r="E15" s="189">
        <f>O265</f>
        <v>0</v>
      </c>
      <c r="F15" s="190">
        <f>P265</f>
        <v>0</v>
      </c>
      <c r="G15" s="24">
        <v>0</v>
      </c>
      <c r="H15" s="86"/>
      <c r="I15" s="39"/>
      <c r="J15" s="39"/>
      <c r="K15" s="39"/>
      <c r="L15" s="39"/>
      <c r="N15" s="35"/>
      <c r="O15" s="105"/>
      <c r="P15" s="63"/>
      <c r="Q15" s="107"/>
      <c r="R15" s="107"/>
      <c r="S15" s="107"/>
    </row>
    <row r="16" spans="2:19" s="106" customFormat="1" ht="16.5" thickBot="1" x14ac:dyDescent="0.3">
      <c r="B16" s="30" t="s">
        <v>394</v>
      </c>
      <c r="C16" s="31">
        <f>SUM(C8:C15)</f>
        <v>137</v>
      </c>
      <c r="D16" s="32">
        <f>SUM(D8:D15)</f>
        <v>142</v>
      </c>
      <c r="E16" s="191">
        <f>SUM(E8:E15)</f>
        <v>618</v>
      </c>
      <c r="F16" s="192">
        <f>SUM(F8:F15)</f>
        <v>267850</v>
      </c>
      <c r="G16" s="24">
        <f t="shared" si="0"/>
        <v>433.41423948220063</v>
      </c>
      <c r="H16" s="86"/>
      <c r="I16" s="86"/>
      <c r="J16" s="86"/>
      <c r="K16" s="86"/>
      <c r="L16" s="86"/>
      <c r="N16" s="35"/>
      <c r="O16" s="105"/>
      <c r="P16" s="63"/>
      <c r="Q16" s="107"/>
      <c r="R16" s="107"/>
      <c r="S16" s="107"/>
    </row>
    <row r="17" spans="2:19" s="106" customFormat="1" x14ac:dyDescent="0.25">
      <c r="B17" s="43" t="s">
        <v>395</v>
      </c>
      <c r="C17" s="107"/>
      <c r="D17" s="107"/>
      <c r="E17" s="86"/>
      <c r="F17" s="193">
        <f>F4-F16</f>
        <v>-20050</v>
      </c>
      <c r="G17" s="5"/>
      <c r="H17" s="86"/>
      <c r="I17" s="86"/>
      <c r="J17" s="86"/>
      <c r="K17" s="86"/>
      <c r="L17" s="86"/>
      <c r="N17" s="35"/>
      <c r="O17" s="105"/>
      <c r="P17" s="195"/>
      <c r="Q17" s="195"/>
      <c r="R17" s="107"/>
      <c r="S17" s="107"/>
    </row>
    <row r="18" spans="2:19" s="106" customFormat="1" x14ac:dyDescent="0.25">
      <c r="B18" s="44"/>
      <c r="C18" s="33"/>
      <c r="D18" s="33"/>
      <c r="E18" s="44"/>
      <c r="F18" s="49"/>
      <c r="G18" s="5"/>
      <c r="H18" s="86"/>
      <c r="I18" s="86"/>
      <c r="J18" s="86"/>
      <c r="K18" s="86"/>
      <c r="L18" s="86"/>
      <c r="N18" s="35"/>
      <c r="O18" s="105"/>
      <c r="P18" s="195"/>
      <c r="Q18" s="195"/>
      <c r="R18" s="195"/>
      <c r="S18" s="195"/>
    </row>
    <row r="19" spans="2:19" ht="19.5" customHeight="1" x14ac:dyDescent="0.3">
      <c r="B19" s="97" t="s">
        <v>152</v>
      </c>
      <c r="G19" s="84"/>
      <c r="H19" s="93"/>
      <c r="I19" s="93"/>
      <c r="J19" s="93"/>
      <c r="K19" s="93"/>
    </row>
    <row r="20" spans="2:19" s="96" customFormat="1" ht="69.75" customHeight="1" x14ac:dyDescent="0.25">
      <c r="B20" s="148" t="s">
        <v>0</v>
      </c>
      <c r="C20" s="148" t="s">
        <v>1</v>
      </c>
      <c r="D20" s="148" t="s">
        <v>2</v>
      </c>
      <c r="E20" s="149" t="s">
        <v>3</v>
      </c>
      <c r="F20" s="149" t="s">
        <v>4</v>
      </c>
      <c r="G20" s="148" t="s">
        <v>5</v>
      </c>
      <c r="H20" s="149" t="s">
        <v>6</v>
      </c>
      <c r="I20" s="148" t="s">
        <v>7</v>
      </c>
      <c r="J20" s="148" t="s">
        <v>8</v>
      </c>
      <c r="K20" s="149" t="s">
        <v>9</v>
      </c>
      <c r="L20" s="149" t="s">
        <v>10</v>
      </c>
      <c r="N20" s="157" t="s">
        <v>275</v>
      </c>
      <c r="O20" s="158" t="s">
        <v>276</v>
      </c>
      <c r="P20" s="157" t="s">
        <v>383</v>
      </c>
    </row>
    <row r="21" spans="2:19" s="85" customFormat="1" x14ac:dyDescent="0.25">
      <c r="B21" s="45" t="s">
        <v>11</v>
      </c>
      <c r="C21" s="100" t="s">
        <v>70</v>
      </c>
      <c r="D21" s="100" t="s">
        <v>21</v>
      </c>
      <c r="E21" s="1" t="s">
        <v>251</v>
      </c>
      <c r="F21" s="1" t="s">
        <v>12</v>
      </c>
      <c r="G21" s="100" t="s">
        <v>111</v>
      </c>
      <c r="H21" s="1" t="s">
        <v>135</v>
      </c>
      <c r="I21" s="1" t="s">
        <v>157</v>
      </c>
      <c r="J21" s="46">
        <v>4.5</v>
      </c>
      <c r="K21" s="1" t="s">
        <v>16</v>
      </c>
      <c r="L21" s="1" t="s">
        <v>164</v>
      </c>
      <c r="N21" s="135">
        <v>350</v>
      </c>
      <c r="O21" s="100">
        <f t="shared" ref="O21:O59" si="1">J21</f>
        <v>4.5</v>
      </c>
      <c r="P21" s="135">
        <f>N21*O21</f>
        <v>1575</v>
      </c>
    </row>
    <row r="22" spans="2:19" x14ac:dyDescent="0.25">
      <c r="B22" s="101" t="s">
        <v>12</v>
      </c>
      <c r="C22" s="109" t="s">
        <v>71</v>
      </c>
      <c r="D22" s="109" t="s">
        <v>22</v>
      </c>
      <c r="E22" s="101" t="s">
        <v>257</v>
      </c>
      <c r="F22" s="101" t="s">
        <v>12</v>
      </c>
      <c r="G22" s="109" t="s">
        <v>112</v>
      </c>
      <c r="H22" s="101" t="s">
        <v>136</v>
      </c>
      <c r="I22" s="101" t="s">
        <v>157</v>
      </c>
      <c r="J22" s="46">
        <v>4.5</v>
      </c>
      <c r="K22" s="101" t="s">
        <v>16</v>
      </c>
      <c r="L22" s="101" t="s">
        <v>164</v>
      </c>
      <c r="N22" s="136">
        <v>420</v>
      </c>
      <c r="O22" s="100">
        <f t="shared" si="1"/>
        <v>4.5</v>
      </c>
      <c r="P22" s="135">
        <f t="shared" ref="P22:P59" si="2">N22*O22</f>
        <v>1890</v>
      </c>
    </row>
    <row r="23" spans="2:19" x14ac:dyDescent="0.25">
      <c r="B23" s="101" t="s">
        <v>109</v>
      </c>
      <c r="C23" s="109" t="s">
        <v>72</v>
      </c>
      <c r="D23" s="109" t="s">
        <v>23</v>
      </c>
      <c r="E23" s="101" t="s">
        <v>257</v>
      </c>
      <c r="F23" s="101" t="s">
        <v>109</v>
      </c>
      <c r="G23" s="109" t="s">
        <v>113</v>
      </c>
      <c r="H23" s="101" t="s">
        <v>137</v>
      </c>
      <c r="I23" s="101" t="s">
        <v>157</v>
      </c>
      <c r="J23" s="46">
        <v>4.5</v>
      </c>
      <c r="K23" s="101" t="s">
        <v>16</v>
      </c>
      <c r="L23" s="101" t="s">
        <v>149</v>
      </c>
      <c r="N23" s="136">
        <v>490</v>
      </c>
      <c r="O23" s="100">
        <f t="shared" si="1"/>
        <v>4.5</v>
      </c>
      <c r="P23" s="135">
        <f t="shared" si="2"/>
        <v>2205</v>
      </c>
    </row>
    <row r="24" spans="2:19" x14ac:dyDescent="0.25">
      <c r="B24" s="45" t="s">
        <v>172</v>
      </c>
      <c r="C24" s="109" t="s">
        <v>73</v>
      </c>
      <c r="D24" s="109" t="s">
        <v>24</v>
      </c>
      <c r="E24" s="101" t="s">
        <v>189</v>
      </c>
      <c r="F24" s="101" t="s">
        <v>12</v>
      </c>
      <c r="G24" s="109" t="s">
        <v>114</v>
      </c>
      <c r="H24" s="101" t="s">
        <v>138</v>
      </c>
      <c r="I24" s="91" t="s">
        <v>163</v>
      </c>
      <c r="J24" s="45">
        <v>4</v>
      </c>
      <c r="K24" s="101" t="s">
        <v>16</v>
      </c>
      <c r="L24" s="101" t="s">
        <v>164</v>
      </c>
      <c r="N24" s="136">
        <v>420</v>
      </c>
      <c r="O24" s="100">
        <f t="shared" si="1"/>
        <v>4</v>
      </c>
      <c r="P24" s="135">
        <f t="shared" si="2"/>
        <v>1680</v>
      </c>
    </row>
    <row r="25" spans="2:19" x14ac:dyDescent="0.25">
      <c r="B25" s="101" t="s">
        <v>177</v>
      </c>
      <c r="C25" s="109" t="s">
        <v>74</v>
      </c>
      <c r="D25" s="109" t="s">
        <v>25</v>
      </c>
      <c r="E25" s="101" t="s">
        <v>257</v>
      </c>
      <c r="F25" s="101" t="s">
        <v>12</v>
      </c>
      <c r="G25" s="109" t="s">
        <v>112</v>
      </c>
      <c r="H25" s="101" t="s">
        <v>136</v>
      </c>
      <c r="I25" s="101" t="s">
        <v>157</v>
      </c>
      <c r="J25" s="46">
        <v>4.5</v>
      </c>
      <c r="K25" s="101" t="s">
        <v>16</v>
      </c>
      <c r="L25" s="101" t="s">
        <v>164</v>
      </c>
      <c r="N25" s="136">
        <v>420</v>
      </c>
      <c r="O25" s="100">
        <f t="shared" si="1"/>
        <v>4.5</v>
      </c>
      <c r="P25" s="135">
        <f t="shared" si="2"/>
        <v>1890</v>
      </c>
    </row>
    <row r="26" spans="2:19" x14ac:dyDescent="0.25">
      <c r="B26" s="101" t="s">
        <v>180</v>
      </c>
      <c r="C26" s="109" t="s">
        <v>75</v>
      </c>
      <c r="D26" s="109" t="s">
        <v>26</v>
      </c>
      <c r="E26" s="101" t="s">
        <v>189</v>
      </c>
      <c r="F26" s="101" t="s">
        <v>12</v>
      </c>
      <c r="G26" s="110" t="s">
        <v>114</v>
      </c>
      <c r="H26" s="125" t="s">
        <v>138</v>
      </c>
      <c r="I26" s="91" t="s">
        <v>163</v>
      </c>
      <c r="J26" s="45">
        <v>4</v>
      </c>
      <c r="K26" s="101" t="s">
        <v>16</v>
      </c>
      <c r="L26" s="101" t="s">
        <v>164</v>
      </c>
      <c r="N26" s="136">
        <v>420</v>
      </c>
      <c r="O26" s="100">
        <f t="shared" si="1"/>
        <v>4</v>
      </c>
      <c r="P26" s="135">
        <f t="shared" si="2"/>
        <v>1680</v>
      </c>
    </row>
    <row r="27" spans="2:19" x14ac:dyDescent="0.25">
      <c r="B27" s="45" t="s">
        <v>184</v>
      </c>
      <c r="C27" s="109" t="s">
        <v>76</v>
      </c>
      <c r="D27" s="109" t="s">
        <v>27</v>
      </c>
      <c r="E27" s="101" t="s">
        <v>189</v>
      </c>
      <c r="F27" s="101" t="s">
        <v>12</v>
      </c>
      <c r="G27" s="109" t="s">
        <v>20</v>
      </c>
      <c r="H27" s="101" t="s">
        <v>19</v>
      </c>
      <c r="I27" s="91" t="s">
        <v>163</v>
      </c>
      <c r="J27" s="45">
        <v>4</v>
      </c>
      <c r="K27" s="101" t="s">
        <v>16</v>
      </c>
      <c r="L27" s="101" t="s">
        <v>164</v>
      </c>
      <c r="N27" s="136">
        <v>350</v>
      </c>
      <c r="O27" s="100">
        <f t="shared" si="1"/>
        <v>4</v>
      </c>
      <c r="P27" s="135">
        <f t="shared" si="2"/>
        <v>1400</v>
      </c>
    </row>
    <row r="28" spans="2:19" x14ac:dyDescent="0.25">
      <c r="B28" s="101" t="s">
        <v>186</v>
      </c>
      <c r="C28" s="109" t="s">
        <v>17</v>
      </c>
      <c r="D28" s="109" t="s">
        <v>18</v>
      </c>
      <c r="E28" s="101" t="s">
        <v>189</v>
      </c>
      <c r="F28" s="101" t="s">
        <v>12</v>
      </c>
      <c r="G28" s="109" t="s">
        <v>20</v>
      </c>
      <c r="H28" s="101" t="s">
        <v>19</v>
      </c>
      <c r="I28" s="91" t="s">
        <v>163</v>
      </c>
      <c r="J28" s="45">
        <v>4</v>
      </c>
      <c r="K28" s="101" t="s">
        <v>16</v>
      </c>
      <c r="L28" s="101" t="s">
        <v>164</v>
      </c>
      <c r="N28" s="136">
        <v>350</v>
      </c>
      <c r="O28" s="100">
        <f t="shared" si="1"/>
        <v>4</v>
      </c>
      <c r="P28" s="135">
        <f t="shared" si="2"/>
        <v>1400</v>
      </c>
    </row>
    <row r="29" spans="2:19" x14ac:dyDescent="0.25">
      <c r="B29" s="101" t="s">
        <v>191</v>
      </c>
      <c r="C29" s="109" t="s">
        <v>77</v>
      </c>
      <c r="D29" s="109" t="s">
        <v>28</v>
      </c>
      <c r="E29" s="101" t="s">
        <v>257</v>
      </c>
      <c r="F29" s="101" t="s">
        <v>12</v>
      </c>
      <c r="G29" s="109" t="s">
        <v>112</v>
      </c>
      <c r="H29" s="101" t="s">
        <v>136</v>
      </c>
      <c r="I29" s="101" t="s">
        <v>157</v>
      </c>
      <c r="J29" s="46">
        <v>4.5</v>
      </c>
      <c r="K29" s="101" t="s">
        <v>16</v>
      </c>
      <c r="L29" s="101" t="s">
        <v>164</v>
      </c>
      <c r="N29" s="136">
        <v>420</v>
      </c>
      <c r="O29" s="100">
        <f t="shared" si="1"/>
        <v>4.5</v>
      </c>
      <c r="P29" s="135">
        <f t="shared" si="2"/>
        <v>1890</v>
      </c>
    </row>
    <row r="30" spans="2:19" x14ac:dyDescent="0.25">
      <c r="B30" s="45" t="s">
        <v>195</v>
      </c>
      <c r="C30" s="109" t="s">
        <v>78</v>
      </c>
      <c r="D30" s="109" t="s">
        <v>29</v>
      </c>
      <c r="E30" s="101" t="s">
        <v>189</v>
      </c>
      <c r="F30" s="101" t="s">
        <v>12</v>
      </c>
      <c r="G30" s="109" t="s">
        <v>115</v>
      </c>
      <c r="H30" s="101" t="s">
        <v>139</v>
      </c>
      <c r="I30" s="101" t="s">
        <v>157</v>
      </c>
      <c r="J30" s="46">
        <v>4.5</v>
      </c>
      <c r="K30" s="101" t="s">
        <v>16</v>
      </c>
      <c r="L30" s="101" t="s">
        <v>164</v>
      </c>
      <c r="N30" s="136">
        <v>490</v>
      </c>
      <c r="O30" s="100">
        <f t="shared" si="1"/>
        <v>4.5</v>
      </c>
      <c r="P30" s="135">
        <f t="shared" si="2"/>
        <v>2205</v>
      </c>
    </row>
    <row r="31" spans="2:19" x14ac:dyDescent="0.25">
      <c r="B31" s="101" t="s">
        <v>198</v>
      </c>
      <c r="C31" s="109" t="s">
        <v>70</v>
      </c>
      <c r="D31" s="109" t="s">
        <v>30</v>
      </c>
      <c r="E31" s="101" t="s">
        <v>251</v>
      </c>
      <c r="F31" s="101" t="s">
        <v>12</v>
      </c>
      <c r="G31" s="109" t="s">
        <v>112</v>
      </c>
      <c r="H31" s="101" t="s">
        <v>136</v>
      </c>
      <c r="I31" s="101" t="s">
        <v>157</v>
      </c>
      <c r="J31" s="46">
        <v>4.5</v>
      </c>
      <c r="K31" s="101" t="s">
        <v>16</v>
      </c>
      <c r="L31" s="101" t="s">
        <v>164</v>
      </c>
      <c r="N31" s="136">
        <v>420</v>
      </c>
      <c r="O31" s="100">
        <f t="shared" si="1"/>
        <v>4.5</v>
      </c>
      <c r="P31" s="135">
        <f t="shared" si="2"/>
        <v>1890</v>
      </c>
    </row>
    <row r="32" spans="2:19" x14ac:dyDescent="0.25">
      <c r="B32" s="101" t="s">
        <v>201</v>
      </c>
      <c r="C32" s="109" t="s">
        <v>79</v>
      </c>
      <c r="D32" s="109" t="s">
        <v>31</v>
      </c>
      <c r="E32" s="101" t="s">
        <v>257</v>
      </c>
      <c r="F32" s="101" t="s">
        <v>12</v>
      </c>
      <c r="G32" s="109" t="s">
        <v>116</v>
      </c>
      <c r="H32" s="101" t="s">
        <v>140</v>
      </c>
      <c r="I32" s="101" t="s">
        <v>157</v>
      </c>
      <c r="J32" s="46">
        <v>4.5</v>
      </c>
      <c r="K32" s="101" t="s">
        <v>16</v>
      </c>
      <c r="L32" s="101" t="s">
        <v>402</v>
      </c>
      <c r="N32" s="136">
        <v>490</v>
      </c>
      <c r="O32" s="100">
        <f t="shared" si="1"/>
        <v>4.5</v>
      </c>
      <c r="P32" s="135">
        <f t="shared" si="2"/>
        <v>2205</v>
      </c>
    </row>
    <row r="33" spans="2:16" x14ac:dyDescent="0.25">
      <c r="B33" s="45" t="s">
        <v>206</v>
      </c>
      <c r="C33" s="109" t="s">
        <v>80</v>
      </c>
      <c r="D33" s="109" t="s">
        <v>32</v>
      </c>
      <c r="E33" s="101" t="s">
        <v>251</v>
      </c>
      <c r="F33" s="101" t="s">
        <v>110</v>
      </c>
      <c r="G33" s="109" t="s">
        <v>117</v>
      </c>
      <c r="H33" s="101" t="s">
        <v>140</v>
      </c>
      <c r="I33" s="101" t="s">
        <v>157</v>
      </c>
      <c r="J33" s="46">
        <v>4.5</v>
      </c>
      <c r="K33" s="101" t="s">
        <v>16</v>
      </c>
      <c r="L33" s="101" t="s">
        <v>164</v>
      </c>
      <c r="N33" s="136">
        <v>490</v>
      </c>
      <c r="O33" s="100">
        <f t="shared" si="1"/>
        <v>4.5</v>
      </c>
      <c r="P33" s="135">
        <f t="shared" si="2"/>
        <v>2205</v>
      </c>
    </row>
    <row r="34" spans="2:16" x14ac:dyDescent="0.25">
      <c r="B34" s="101" t="s">
        <v>209</v>
      </c>
      <c r="C34" s="109" t="s">
        <v>81</v>
      </c>
      <c r="D34" s="109" t="s">
        <v>33</v>
      </c>
      <c r="E34" s="101" t="s">
        <v>257</v>
      </c>
      <c r="F34" s="101" t="s">
        <v>12</v>
      </c>
      <c r="G34" s="109" t="s">
        <v>114</v>
      </c>
      <c r="H34" s="101" t="s">
        <v>138</v>
      </c>
      <c r="I34" s="91" t="s">
        <v>163</v>
      </c>
      <c r="J34" s="46">
        <v>4.5</v>
      </c>
      <c r="K34" s="101" t="s">
        <v>16</v>
      </c>
      <c r="L34" s="101" t="s">
        <v>164</v>
      </c>
      <c r="N34" s="136">
        <v>420</v>
      </c>
      <c r="O34" s="100">
        <f t="shared" si="1"/>
        <v>4.5</v>
      </c>
      <c r="P34" s="135">
        <f t="shared" si="2"/>
        <v>1890</v>
      </c>
    </row>
    <row r="35" spans="2:16" x14ac:dyDescent="0.25">
      <c r="B35" s="101" t="s">
        <v>214</v>
      </c>
      <c r="C35" s="109" t="s">
        <v>82</v>
      </c>
      <c r="D35" s="109" t="s">
        <v>34</v>
      </c>
      <c r="E35" s="101" t="s">
        <v>251</v>
      </c>
      <c r="F35" s="101" t="s">
        <v>11</v>
      </c>
      <c r="G35" s="109" t="s">
        <v>118</v>
      </c>
      <c r="H35" s="101" t="s">
        <v>141</v>
      </c>
      <c r="I35" s="101" t="s">
        <v>157</v>
      </c>
      <c r="J35" s="46">
        <v>3.5</v>
      </c>
      <c r="K35" s="101" t="s">
        <v>16</v>
      </c>
      <c r="L35" s="101" t="s">
        <v>164</v>
      </c>
      <c r="N35" s="136">
        <v>490</v>
      </c>
      <c r="O35" s="100">
        <f t="shared" si="1"/>
        <v>3.5</v>
      </c>
      <c r="P35" s="135">
        <f t="shared" si="2"/>
        <v>1715</v>
      </c>
    </row>
    <row r="36" spans="2:16" x14ac:dyDescent="0.25">
      <c r="B36" s="45" t="s">
        <v>218</v>
      </c>
      <c r="C36" s="109" t="s">
        <v>83</v>
      </c>
      <c r="D36" s="109" t="s">
        <v>35</v>
      </c>
      <c r="E36" s="101" t="s">
        <v>189</v>
      </c>
      <c r="F36" s="101" t="s">
        <v>109</v>
      </c>
      <c r="G36" s="109" t="s">
        <v>113</v>
      </c>
      <c r="H36" s="101" t="s">
        <v>137</v>
      </c>
      <c r="I36" s="101" t="s">
        <v>157</v>
      </c>
      <c r="J36" s="101">
        <v>3</v>
      </c>
      <c r="K36" s="101" t="s">
        <v>16</v>
      </c>
      <c r="L36" s="101" t="s">
        <v>164</v>
      </c>
      <c r="N36" s="136">
        <v>490</v>
      </c>
      <c r="O36" s="100">
        <f t="shared" si="1"/>
        <v>3</v>
      </c>
      <c r="P36" s="135">
        <f t="shared" si="2"/>
        <v>1470</v>
      </c>
    </row>
    <row r="37" spans="2:16" x14ac:dyDescent="0.25">
      <c r="B37" s="101" t="s">
        <v>221</v>
      </c>
      <c r="C37" s="109" t="s">
        <v>84</v>
      </c>
      <c r="D37" s="109" t="s">
        <v>36</v>
      </c>
      <c r="E37" s="101" t="s">
        <v>251</v>
      </c>
      <c r="F37" s="101" t="s">
        <v>12</v>
      </c>
      <c r="G37" s="109" t="s">
        <v>112</v>
      </c>
      <c r="H37" s="101" t="s">
        <v>136</v>
      </c>
      <c r="I37" s="101" t="s">
        <v>157</v>
      </c>
      <c r="J37" s="101">
        <v>4.5</v>
      </c>
      <c r="K37" s="101" t="s">
        <v>16</v>
      </c>
      <c r="L37" s="101" t="s">
        <v>164</v>
      </c>
      <c r="N37" s="136">
        <v>420</v>
      </c>
      <c r="O37" s="100">
        <f t="shared" si="1"/>
        <v>4.5</v>
      </c>
      <c r="P37" s="135">
        <f t="shared" si="2"/>
        <v>1890</v>
      </c>
    </row>
    <row r="38" spans="2:16" x14ac:dyDescent="0.25">
      <c r="B38" s="101" t="s">
        <v>223</v>
      </c>
      <c r="C38" s="109" t="s">
        <v>85</v>
      </c>
      <c r="D38" s="109" t="s">
        <v>37</v>
      </c>
      <c r="E38" s="101" t="s">
        <v>189</v>
      </c>
      <c r="F38" s="101" t="s">
        <v>12</v>
      </c>
      <c r="G38" s="109" t="s">
        <v>20</v>
      </c>
      <c r="H38" s="101" t="s">
        <v>19</v>
      </c>
      <c r="I38" s="91" t="s">
        <v>163</v>
      </c>
      <c r="J38" s="45">
        <v>4</v>
      </c>
      <c r="K38" s="101" t="s">
        <v>16</v>
      </c>
      <c r="L38" s="101" t="s">
        <v>164</v>
      </c>
      <c r="N38" s="135">
        <v>350</v>
      </c>
      <c r="O38" s="100">
        <f t="shared" si="1"/>
        <v>4</v>
      </c>
      <c r="P38" s="135">
        <f t="shared" si="2"/>
        <v>1400</v>
      </c>
    </row>
    <row r="39" spans="2:16" x14ac:dyDescent="0.25">
      <c r="B39" s="45" t="s">
        <v>227</v>
      </c>
      <c r="C39" s="109" t="s">
        <v>86</v>
      </c>
      <c r="D39" s="109" t="s">
        <v>38</v>
      </c>
      <c r="E39" s="101" t="s">
        <v>257</v>
      </c>
      <c r="F39" s="101" t="s">
        <v>12</v>
      </c>
      <c r="G39" s="60" t="s">
        <v>119</v>
      </c>
      <c r="H39" s="101" t="s">
        <v>142</v>
      </c>
      <c r="I39" s="91" t="s">
        <v>163</v>
      </c>
      <c r="J39" s="101">
        <v>4.5</v>
      </c>
      <c r="K39" s="101" t="s">
        <v>16</v>
      </c>
      <c r="L39" s="101" t="s">
        <v>164</v>
      </c>
      <c r="N39" s="136">
        <v>420</v>
      </c>
      <c r="O39" s="100">
        <f t="shared" si="1"/>
        <v>4.5</v>
      </c>
      <c r="P39" s="135">
        <f t="shared" si="2"/>
        <v>1890</v>
      </c>
    </row>
    <row r="40" spans="2:16" x14ac:dyDescent="0.25">
      <c r="B40" s="101" t="s">
        <v>231</v>
      </c>
      <c r="C40" s="109" t="s">
        <v>87</v>
      </c>
      <c r="D40" s="109" t="s">
        <v>39</v>
      </c>
      <c r="E40" s="101" t="s">
        <v>189</v>
      </c>
      <c r="F40" s="59" t="s">
        <v>109</v>
      </c>
      <c r="G40" s="109" t="s">
        <v>120</v>
      </c>
      <c r="H40" s="58" t="s">
        <v>140</v>
      </c>
      <c r="I40" s="101" t="s">
        <v>157</v>
      </c>
      <c r="J40" s="101">
        <v>3</v>
      </c>
      <c r="K40" s="101" t="s">
        <v>16</v>
      </c>
      <c r="L40" s="101" t="s">
        <v>164</v>
      </c>
      <c r="N40" s="136">
        <v>490</v>
      </c>
      <c r="O40" s="100">
        <f t="shared" si="1"/>
        <v>3</v>
      </c>
      <c r="P40" s="135">
        <f t="shared" si="2"/>
        <v>1470</v>
      </c>
    </row>
    <row r="41" spans="2:16" x14ac:dyDescent="0.25">
      <c r="B41" s="101" t="s">
        <v>327</v>
      </c>
      <c r="C41" s="109" t="s">
        <v>88</v>
      </c>
      <c r="D41" s="109" t="s">
        <v>40</v>
      </c>
      <c r="E41" s="101" t="s">
        <v>257</v>
      </c>
      <c r="F41" s="101" t="s">
        <v>12</v>
      </c>
      <c r="G41" s="61" t="s">
        <v>121</v>
      </c>
      <c r="H41" s="101" t="s">
        <v>19</v>
      </c>
      <c r="I41" s="91" t="s">
        <v>163</v>
      </c>
      <c r="J41" s="101">
        <v>4.5</v>
      </c>
      <c r="K41" s="101" t="s">
        <v>16</v>
      </c>
      <c r="L41" s="101" t="s">
        <v>164</v>
      </c>
      <c r="N41" s="135">
        <v>350</v>
      </c>
      <c r="O41" s="100">
        <f t="shared" si="1"/>
        <v>4.5</v>
      </c>
      <c r="P41" s="135">
        <f t="shared" si="2"/>
        <v>1575</v>
      </c>
    </row>
    <row r="42" spans="2:16" x14ac:dyDescent="0.25">
      <c r="B42" s="45" t="s">
        <v>330</v>
      </c>
      <c r="C42" s="109" t="s">
        <v>89</v>
      </c>
      <c r="D42" s="109" t="s">
        <v>41</v>
      </c>
      <c r="E42" s="101" t="s">
        <v>251</v>
      </c>
      <c r="F42" s="101" t="s">
        <v>12</v>
      </c>
      <c r="G42" s="109" t="s">
        <v>112</v>
      </c>
      <c r="H42" s="101" t="s">
        <v>136</v>
      </c>
      <c r="I42" s="101" t="s">
        <v>157</v>
      </c>
      <c r="J42" s="101">
        <v>4.5</v>
      </c>
      <c r="K42" s="101" t="s">
        <v>16</v>
      </c>
      <c r="L42" s="101" t="s">
        <v>164</v>
      </c>
      <c r="N42" s="136">
        <v>420</v>
      </c>
      <c r="O42" s="100">
        <f t="shared" si="1"/>
        <v>4.5</v>
      </c>
      <c r="P42" s="135">
        <f t="shared" si="2"/>
        <v>1890</v>
      </c>
    </row>
    <row r="43" spans="2:16" x14ac:dyDescent="0.25">
      <c r="B43" s="101" t="s">
        <v>332</v>
      </c>
      <c r="C43" s="109" t="s">
        <v>90</v>
      </c>
      <c r="D43" s="109" t="s">
        <v>42</v>
      </c>
      <c r="E43" s="101" t="s">
        <v>189</v>
      </c>
      <c r="F43" s="101" t="s">
        <v>110</v>
      </c>
      <c r="G43" s="109" t="s">
        <v>122</v>
      </c>
      <c r="H43" s="101" t="s">
        <v>143</v>
      </c>
      <c r="I43" s="91" t="s">
        <v>163</v>
      </c>
      <c r="J43" s="45">
        <v>4</v>
      </c>
      <c r="K43" s="101" t="s">
        <v>16</v>
      </c>
      <c r="L43" s="101" t="s">
        <v>164</v>
      </c>
      <c r="N43" s="136">
        <v>420</v>
      </c>
      <c r="O43" s="100">
        <f t="shared" si="1"/>
        <v>4</v>
      </c>
      <c r="P43" s="135">
        <f t="shared" si="2"/>
        <v>1680</v>
      </c>
    </row>
    <row r="44" spans="2:16" x14ac:dyDescent="0.25">
      <c r="B44" s="101" t="s">
        <v>335</v>
      </c>
      <c r="C44" s="109" t="s">
        <v>91</v>
      </c>
      <c r="D44" s="109" t="s">
        <v>43</v>
      </c>
      <c r="E44" s="101" t="s">
        <v>189</v>
      </c>
      <c r="F44" s="101" t="s">
        <v>110</v>
      </c>
      <c r="G44" s="109" t="s">
        <v>123</v>
      </c>
      <c r="H44" s="101" t="s">
        <v>144</v>
      </c>
      <c r="I44" s="91" t="s">
        <v>163</v>
      </c>
      <c r="J44" s="45">
        <v>4</v>
      </c>
      <c r="K44" s="101" t="s">
        <v>16</v>
      </c>
      <c r="L44" s="101" t="s">
        <v>164</v>
      </c>
      <c r="N44" s="136">
        <v>420</v>
      </c>
      <c r="O44" s="100">
        <f t="shared" si="1"/>
        <v>4</v>
      </c>
      <c r="P44" s="135">
        <f t="shared" si="2"/>
        <v>1680</v>
      </c>
    </row>
    <row r="45" spans="2:16" x14ac:dyDescent="0.25">
      <c r="B45" s="45" t="s">
        <v>413</v>
      </c>
      <c r="C45" s="109" t="s">
        <v>92</v>
      </c>
      <c r="D45" s="109" t="s">
        <v>44</v>
      </c>
      <c r="E45" s="101" t="s">
        <v>251</v>
      </c>
      <c r="F45" s="101" t="s">
        <v>11</v>
      </c>
      <c r="G45" s="109" t="s">
        <v>124</v>
      </c>
      <c r="H45" s="101" t="s">
        <v>15</v>
      </c>
      <c r="I45" s="101" t="s">
        <v>157</v>
      </c>
      <c r="J45" s="101">
        <v>4.5</v>
      </c>
      <c r="K45" s="101" t="s">
        <v>16</v>
      </c>
      <c r="L45" s="101" t="s">
        <v>164</v>
      </c>
      <c r="N45" s="136">
        <v>420</v>
      </c>
      <c r="O45" s="100">
        <f t="shared" si="1"/>
        <v>4.5</v>
      </c>
      <c r="P45" s="135">
        <f t="shared" si="2"/>
        <v>1890</v>
      </c>
    </row>
    <row r="46" spans="2:16" x14ac:dyDescent="0.25">
      <c r="B46" s="101" t="s">
        <v>414</v>
      </c>
      <c r="C46" s="109" t="s">
        <v>93</v>
      </c>
      <c r="D46" s="109" t="s">
        <v>45</v>
      </c>
      <c r="E46" s="101" t="s">
        <v>189</v>
      </c>
      <c r="F46" s="101" t="s">
        <v>12</v>
      </c>
      <c r="G46" s="109" t="s">
        <v>20</v>
      </c>
      <c r="H46" s="101" t="s">
        <v>19</v>
      </c>
      <c r="I46" s="91" t="s">
        <v>163</v>
      </c>
      <c r="J46" s="45">
        <v>4</v>
      </c>
      <c r="K46" s="101" t="s">
        <v>16</v>
      </c>
      <c r="L46" s="101" t="s">
        <v>164</v>
      </c>
      <c r="N46" s="136">
        <v>350</v>
      </c>
      <c r="O46" s="100">
        <f t="shared" si="1"/>
        <v>4</v>
      </c>
      <c r="P46" s="135">
        <f t="shared" si="2"/>
        <v>1400</v>
      </c>
    </row>
    <row r="47" spans="2:16" x14ac:dyDescent="0.25">
      <c r="B47" s="101" t="s">
        <v>415</v>
      </c>
      <c r="C47" s="109" t="s">
        <v>94</v>
      </c>
      <c r="D47" s="109" t="s">
        <v>46</v>
      </c>
      <c r="E47" s="101" t="s">
        <v>251</v>
      </c>
      <c r="F47" s="101" t="s">
        <v>12</v>
      </c>
      <c r="G47" s="109" t="s">
        <v>125</v>
      </c>
      <c r="H47" s="101" t="s">
        <v>145</v>
      </c>
      <c r="I47" s="101" t="s">
        <v>157</v>
      </c>
      <c r="J47" s="101">
        <v>4.5</v>
      </c>
      <c r="K47" s="101" t="s">
        <v>16</v>
      </c>
      <c r="L47" s="101" t="s">
        <v>164</v>
      </c>
      <c r="N47" s="136">
        <v>420</v>
      </c>
      <c r="O47" s="100">
        <f t="shared" si="1"/>
        <v>4.5</v>
      </c>
      <c r="P47" s="135">
        <f t="shared" si="2"/>
        <v>1890</v>
      </c>
    </row>
    <row r="48" spans="2:16" x14ac:dyDescent="0.25">
      <c r="B48" s="45" t="s">
        <v>416</v>
      </c>
      <c r="C48" s="109" t="s">
        <v>77</v>
      </c>
      <c r="D48" s="109" t="s">
        <v>47</v>
      </c>
      <c r="E48" s="101" t="s">
        <v>251</v>
      </c>
      <c r="F48" s="101" t="s">
        <v>11</v>
      </c>
      <c r="G48" s="109" t="s">
        <v>118</v>
      </c>
      <c r="H48" s="101" t="s">
        <v>141</v>
      </c>
      <c r="I48" s="101" t="s">
        <v>157</v>
      </c>
      <c r="J48" s="101">
        <v>3.5</v>
      </c>
      <c r="K48" s="101" t="s">
        <v>16</v>
      </c>
      <c r="L48" s="101" t="s">
        <v>164</v>
      </c>
      <c r="N48" s="136">
        <v>490</v>
      </c>
      <c r="O48" s="100">
        <f t="shared" si="1"/>
        <v>3.5</v>
      </c>
      <c r="P48" s="135">
        <f t="shared" si="2"/>
        <v>1715</v>
      </c>
    </row>
    <row r="49" spans="1:16" x14ac:dyDescent="0.25">
      <c r="B49" s="101" t="s">
        <v>417</v>
      </c>
      <c r="C49" s="109" t="s">
        <v>95</v>
      </c>
      <c r="D49" s="109" t="s">
        <v>48</v>
      </c>
      <c r="E49" s="101" t="s">
        <v>251</v>
      </c>
      <c r="F49" s="101" t="s">
        <v>11</v>
      </c>
      <c r="G49" s="109" t="s">
        <v>125</v>
      </c>
      <c r="H49" s="101" t="s">
        <v>145</v>
      </c>
      <c r="I49" s="101" t="s">
        <v>157</v>
      </c>
      <c r="J49" s="101">
        <v>4.5</v>
      </c>
      <c r="K49" s="101" t="s">
        <v>16</v>
      </c>
      <c r="L49" s="101" t="s">
        <v>164</v>
      </c>
      <c r="N49" s="135">
        <v>420</v>
      </c>
      <c r="O49" s="100">
        <f t="shared" si="1"/>
        <v>4.5</v>
      </c>
      <c r="P49" s="135">
        <f t="shared" si="2"/>
        <v>1890</v>
      </c>
    </row>
    <row r="50" spans="1:16" x14ac:dyDescent="0.25">
      <c r="B50" s="101" t="s">
        <v>418</v>
      </c>
      <c r="C50" s="109" t="s">
        <v>96</v>
      </c>
      <c r="D50" s="109" t="s">
        <v>49</v>
      </c>
      <c r="E50" s="101" t="s">
        <v>189</v>
      </c>
      <c r="F50" s="101" t="s">
        <v>12</v>
      </c>
      <c r="G50" s="109" t="s">
        <v>113</v>
      </c>
      <c r="H50" s="101" t="s">
        <v>137</v>
      </c>
      <c r="I50" s="101" t="s">
        <v>157</v>
      </c>
      <c r="J50" s="45">
        <v>4</v>
      </c>
      <c r="K50" s="101" t="s">
        <v>16</v>
      </c>
      <c r="L50" s="101" t="s">
        <v>164</v>
      </c>
      <c r="N50" s="136">
        <v>490</v>
      </c>
      <c r="O50" s="100">
        <f t="shared" si="1"/>
        <v>4</v>
      </c>
      <c r="P50" s="135">
        <f t="shared" si="2"/>
        <v>1960</v>
      </c>
    </row>
    <row r="51" spans="1:16" x14ac:dyDescent="0.25">
      <c r="B51" s="45" t="s">
        <v>419</v>
      </c>
      <c r="C51" s="109" t="s">
        <v>97</v>
      </c>
      <c r="D51" s="109" t="s">
        <v>50</v>
      </c>
      <c r="E51" s="101" t="s">
        <v>251</v>
      </c>
      <c r="F51" s="101" t="s">
        <v>12</v>
      </c>
      <c r="G51" s="109" t="s">
        <v>126</v>
      </c>
      <c r="H51" s="101" t="s">
        <v>19</v>
      </c>
      <c r="I51" s="101" t="s">
        <v>157</v>
      </c>
      <c r="J51" s="101">
        <v>4.5</v>
      </c>
      <c r="K51" s="101" t="s">
        <v>16</v>
      </c>
      <c r="L51" s="101" t="s">
        <v>164</v>
      </c>
      <c r="N51" s="136">
        <v>350</v>
      </c>
      <c r="O51" s="100">
        <f t="shared" si="1"/>
        <v>4.5</v>
      </c>
      <c r="P51" s="135">
        <f t="shared" si="2"/>
        <v>1575</v>
      </c>
    </row>
    <row r="52" spans="1:16" x14ac:dyDescent="0.25">
      <c r="B52" s="101" t="s">
        <v>420</v>
      </c>
      <c r="C52" s="109" t="s">
        <v>98</v>
      </c>
      <c r="D52" s="109" t="s">
        <v>51</v>
      </c>
      <c r="E52" s="101" t="s">
        <v>257</v>
      </c>
      <c r="F52" s="101" t="s">
        <v>12</v>
      </c>
      <c r="G52" s="109" t="s">
        <v>119</v>
      </c>
      <c r="H52" s="101" t="s">
        <v>142</v>
      </c>
      <c r="I52" s="91" t="s">
        <v>163</v>
      </c>
      <c r="J52" s="101">
        <v>4.5</v>
      </c>
      <c r="K52" s="101" t="s">
        <v>16</v>
      </c>
      <c r="L52" s="101" t="s">
        <v>164</v>
      </c>
      <c r="N52" s="136">
        <v>420</v>
      </c>
      <c r="O52" s="100">
        <f t="shared" si="1"/>
        <v>4.5</v>
      </c>
      <c r="P52" s="135">
        <f t="shared" si="2"/>
        <v>1890</v>
      </c>
    </row>
    <row r="53" spans="1:16" x14ac:dyDescent="0.25">
      <c r="A53" s="166"/>
      <c r="B53" s="101" t="s">
        <v>421</v>
      </c>
      <c r="C53" s="109" t="s">
        <v>89</v>
      </c>
      <c r="D53" s="109" t="s">
        <v>52</v>
      </c>
      <c r="E53" s="101" t="s">
        <v>257</v>
      </c>
      <c r="F53" s="101" t="s">
        <v>12</v>
      </c>
      <c r="G53" s="109" t="s">
        <v>127</v>
      </c>
      <c r="H53" s="101" t="s">
        <v>146</v>
      </c>
      <c r="I53" s="101" t="s">
        <v>157</v>
      </c>
      <c r="J53" s="101">
        <v>4.5</v>
      </c>
      <c r="K53" s="101" t="s">
        <v>16</v>
      </c>
      <c r="L53" s="101" t="s">
        <v>164</v>
      </c>
      <c r="N53" s="136">
        <v>490</v>
      </c>
      <c r="O53" s="100">
        <f t="shared" si="1"/>
        <v>4.5</v>
      </c>
      <c r="P53" s="135">
        <f t="shared" si="2"/>
        <v>2205</v>
      </c>
    </row>
    <row r="54" spans="1:16" x14ac:dyDescent="0.25">
      <c r="B54" s="161">
        <v>1</v>
      </c>
      <c r="C54" s="110" t="s">
        <v>78</v>
      </c>
      <c r="D54" s="110" t="s">
        <v>53</v>
      </c>
      <c r="E54" s="125" t="s">
        <v>251</v>
      </c>
      <c r="F54" s="125" t="s">
        <v>110</v>
      </c>
      <c r="G54" s="110" t="s">
        <v>112</v>
      </c>
      <c r="H54" s="125" t="s">
        <v>136</v>
      </c>
      <c r="I54" s="101" t="s">
        <v>157</v>
      </c>
      <c r="J54" s="101">
        <v>4.5</v>
      </c>
      <c r="K54" s="101" t="s">
        <v>16</v>
      </c>
      <c r="L54" s="101" t="s">
        <v>164</v>
      </c>
      <c r="N54" s="136">
        <v>420</v>
      </c>
      <c r="O54" s="100">
        <f t="shared" si="1"/>
        <v>4.5</v>
      </c>
      <c r="P54" s="135">
        <f t="shared" si="2"/>
        <v>1890</v>
      </c>
    </row>
    <row r="55" spans="1:16" x14ac:dyDescent="0.25">
      <c r="B55" s="125">
        <v>2</v>
      </c>
      <c r="C55" s="110" t="s">
        <v>99</v>
      </c>
      <c r="D55" s="110" t="s">
        <v>54</v>
      </c>
      <c r="E55" s="125" t="s">
        <v>251</v>
      </c>
      <c r="F55" s="125" t="s">
        <v>11</v>
      </c>
      <c r="G55" s="110" t="s">
        <v>111</v>
      </c>
      <c r="H55" s="125" t="s">
        <v>135</v>
      </c>
      <c r="I55" s="101" t="s">
        <v>157</v>
      </c>
      <c r="J55" s="101">
        <v>4.5</v>
      </c>
      <c r="K55" s="101" t="s">
        <v>16</v>
      </c>
      <c r="L55" s="101" t="s">
        <v>164</v>
      </c>
      <c r="N55" s="136">
        <v>350</v>
      </c>
      <c r="O55" s="100">
        <f t="shared" si="1"/>
        <v>4.5</v>
      </c>
      <c r="P55" s="135">
        <f t="shared" si="2"/>
        <v>1575</v>
      </c>
    </row>
    <row r="56" spans="1:16" x14ac:dyDescent="0.25">
      <c r="B56" s="125">
        <v>3</v>
      </c>
      <c r="C56" s="110" t="s">
        <v>79</v>
      </c>
      <c r="D56" s="110" t="s">
        <v>55</v>
      </c>
      <c r="E56" s="125" t="s">
        <v>251</v>
      </c>
      <c r="F56" s="125" t="s">
        <v>12</v>
      </c>
      <c r="G56" s="110" t="s">
        <v>111</v>
      </c>
      <c r="H56" s="125" t="s">
        <v>135</v>
      </c>
      <c r="I56" s="101" t="s">
        <v>157</v>
      </c>
      <c r="J56" s="101">
        <v>4.5</v>
      </c>
      <c r="K56" s="101" t="s">
        <v>16</v>
      </c>
      <c r="L56" s="101" t="s">
        <v>164</v>
      </c>
      <c r="N56" s="136">
        <v>350</v>
      </c>
      <c r="O56" s="100">
        <f t="shared" si="1"/>
        <v>4.5</v>
      </c>
      <c r="P56" s="135">
        <f t="shared" si="2"/>
        <v>1575</v>
      </c>
    </row>
    <row r="57" spans="1:16" x14ac:dyDescent="0.25">
      <c r="B57" s="125">
        <v>4</v>
      </c>
      <c r="C57" s="110" t="s">
        <v>100</v>
      </c>
      <c r="D57" s="110" t="s">
        <v>51</v>
      </c>
      <c r="E57" s="125" t="s">
        <v>251</v>
      </c>
      <c r="F57" s="125" t="s">
        <v>12</v>
      </c>
      <c r="G57" s="110" t="s">
        <v>119</v>
      </c>
      <c r="H57" s="125" t="s">
        <v>142</v>
      </c>
      <c r="I57" s="101" t="s">
        <v>157</v>
      </c>
      <c r="J57" s="101">
        <v>4.5</v>
      </c>
      <c r="K57" s="101" t="s">
        <v>16</v>
      </c>
      <c r="L57" s="101" t="s">
        <v>164</v>
      </c>
      <c r="N57" s="136">
        <v>420</v>
      </c>
      <c r="O57" s="100">
        <f t="shared" si="1"/>
        <v>4.5</v>
      </c>
      <c r="P57" s="135">
        <f t="shared" si="2"/>
        <v>1890</v>
      </c>
    </row>
    <row r="58" spans="1:16" x14ac:dyDescent="0.25">
      <c r="B58" s="125">
        <v>5</v>
      </c>
      <c r="C58" s="110" t="s">
        <v>78</v>
      </c>
      <c r="D58" s="110" t="s">
        <v>56</v>
      </c>
      <c r="E58" s="125" t="s">
        <v>189</v>
      </c>
      <c r="F58" s="125" t="s">
        <v>12</v>
      </c>
      <c r="G58" s="110" t="s">
        <v>20</v>
      </c>
      <c r="H58" s="125" t="s">
        <v>19</v>
      </c>
      <c r="I58" s="91" t="s">
        <v>163</v>
      </c>
      <c r="J58" s="45">
        <v>4</v>
      </c>
      <c r="K58" s="101" t="s">
        <v>16</v>
      </c>
      <c r="L58" s="101" t="s">
        <v>164</v>
      </c>
      <c r="N58" s="136">
        <v>350</v>
      </c>
      <c r="O58" s="100">
        <f t="shared" si="1"/>
        <v>4</v>
      </c>
      <c r="P58" s="135">
        <f t="shared" si="2"/>
        <v>1400</v>
      </c>
    </row>
    <row r="59" spans="1:16" x14ac:dyDescent="0.25">
      <c r="A59" s="166"/>
      <c r="B59" s="125">
        <v>6</v>
      </c>
      <c r="C59" s="110" t="s">
        <v>83</v>
      </c>
      <c r="D59" s="110" t="s">
        <v>67</v>
      </c>
      <c r="E59" s="125" t="s">
        <v>251</v>
      </c>
      <c r="F59" s="125" t="s">
        <v>12</v>
      </c>
      <c r="G59" s="110" t="s">
        <v>133</v>
      </c>
      <c r="H59" s="125" t="s">
        <v>19</v>
      </c>
      <c r="I59" s="101" t="s">
        <v>157</v>
      </c>
      <c r="J59" s="101">
        <v>4.5</v>
      </c>
      <c r="K59" s="13" t="s">
        <v>148</v>
      </c>
      <c r="L59" s="101" t="s">
        <v>164</v>
      </c>
      <c r="N59" s="51">
        <f>350+150</f>
        <v>500</v>
      </c>
      <c r="O59" s="116">
        <f t="shared" si="1"/>
        <v>4.5</v>
      </c>
      <c r="P59" s="135">
        <f t="shared" si="2"/>
        <v>2250</v>
      </c>
    </row>
    <row r="60" spans="1:16" x14ac:dyDescent="0.25">
      <c r="A60" s="107" t="s">
        <v>13</v>
      </c>
      <c r="B60" s="125">
        <v>1</v>
      </c>
      <c r="C60" s="110" t="s">
        <v>101</v>
      </c>
      <c r="D60" s="110" t="s">
        <v>57</v>
      </c>
      <c r="E60" s="125" t="s">
        <v>251</v>
      </c>
      <c r="F60" s="125" t="s">
        <v>11</v>
      </c>
      <c r="G60" s="110" t="s">
        <v>119</v>
      </c>
      <c r="H60" s="125" t="s">
        <v>142</v>
      </c>
      <c r="I60" s="91" t="s">
        <v>163</v>
      </c>
      <c r="J60" s="101">
        <v>4.5</v>
      </c>
      <c r="K60" s="101" t="s">
        <v>16</v>
      </c>
      <c r="L60" s="101" t="s">
        <v>164</v>
      </c>
      <c r="N60" s="136"/>
      <c r="O60" s="109"/>
      <c r="P60" s="119"/>
    </row>
    <row r="61" spans="1:16" x14ac:dyDescent="0.25">
      <c r="A61" s="107" t="s">
        <v>13</v>
      </c>
      <c r="B61" s="125">
        <v>2</v>
      </c>
      <c r="C61" s="110" t="s">
        <v>102</v>
      </c>
      <c r="D61" s="110" t="s">
        <v>58</v>
      </c>
      <c r="E61" s="125" t="s">
        <v>251</v>
      </c>
      <c r="F61" s="125" t="s">
        <v>12</v>
      </c>
      <c r="G61" s="110" t="s">
        <v>128</v>
      </c>
      <c r="H61" s="125" t="s">
        <v>15</v>
      </c>
      <c r="I61" s="101" t="s">
        <v>157</v>
      </c>
      <c r="J61" s="101">
        <v>4.5</v>
      </c>
      <c r="K61" s="101" t="s">
        <v>16</v>
      </c>
      <c r="L61" s="101" t="s">
        <v>159</v>
      </c>
      <c r="N61" s="136"/>
      <c r="O61" s="109"/>
      <c r="P61" s="119"/>
    </row>
    <row r="62" spans="1:16" x14ac:dyDescent="0.25">
      <c r="A62" s="107" t="s">
        <v>13</v>
      </c>
      <c r="B62" s="125">
        <v>3</v>
      </c>
      <c r="C62" s="110" t="s">
        <v>98</v>
      </c>
      <c r="D62" s="110" t="s">
        <v>59</v>
      </c>
      <c r="E62" s="125" t="s">
        <v>251</v>
      </c>
      <c r="F62" s="125" t="s">
        <v>12</v>
      </c>
      <c r="G62" s="110" t="s">
        <v>129</v>
      </c>
      <c r="H62" s="125" t="s">
        <v>15</v>
      </c>
      <c r="I62" s="101" t="s">
        <v>157</v>
      </c>
      <c r="J62" s="101">
        <v>4.5</v>
      </c>
      <c r="K62" s="101" t="s">
        <v>16</v>
      </c>
      <c r="L62" s="101" t="s">
        <v>159</v>
      </c>
      <c r="N62" s="136"/>
      <c r="O62" s="109"/>
      <c r="P62" s="119"/>
    </row>
    <row r="63" spans="1:16" x14ac:dyDescent="0.25">
      <c r="A63" s="107" t="s">
        <v>13</v>
      </c>
      <c r="B63" s="125">
        <v>4</v>
      </c>
      <c r="C63" s="110" t="s">
        <v>14</v>
      </c>
      <c r="D63" s="110" t="s">
        <v>60</v>
      </c>
      <c r="E63" s="125" t="s">
        <v>257</v>
      </c>
      <c r="F63" s="125" t="s">
        <v>12</v>
      </c>
      <c r="G63" s="110" t="s">
        <v>130</v>
      </c>
      <c r="H63" s="125" t="s">
        <v>137</v>
      </c>
      <c r="I63" s="101" t="s">
        <v>157</v>
      </c>
      <c r="J63" s="101">
        <v>4.5</v>
      </c>
      <c r="K63" s="101" t="s">
        <v>16</v>
      </c>
      <c r="L63" s="101" t="s">
        <v>164</v>
      </c>
      <c r="N63" s="136"/>
      <c r="O63" s="109"/>
      <c r="P63" s="119"/>
    </row>
    <row r="64" spans="1:16" x14ac:dyDescent="0.25">
      <c r="A64" s="107" t="s">
        <v>13</v>
      </c>
      <c r="B64" s="125">
        <v>5</v>
      </c>
      <c r="C64" s="110" t="s">
        <v>103</v>
      </c>
      <c r="D64" s="110" t="s">
        <v>61</v>
      </c>
      <c r="E64" s="125" t="s">
        <v>251</v>
      </c>
      <c r="F64" s="125" t="s">
        <v>110</v>
      </c>
      <c r="G64" s="110" t="s">
        <v>113</v>
      </c>
      <c r="H64" s="125" t="s">
        <v>137</v>
      </c>
      <c r="I64" s="101" t="s">
        <v>157</v>
      </c>
      <c r="J64" s="101">
        <v>4.5</v>
      </c>
      <c r="K64" s="101" t="s">
        <v>16</v>
      </c>
      <c r="L64" s="101" t="s">
        <v>164</v>
      </c>
      <c r="N64" s="136"/>
      <c r="O64" s="109"/>
      <c r="P64" s="119"/>
    </row>
    <row r="65" spans="1:18" x14ac:dyDescent="0.25">
      <c r="A65" s="107" t="s">
        <v>13</v>
      </c>
      <c r="B65" s="125">
        <v>6</v>
      </c>
      <c r="C65" s="110" t="s">
        <v>80</v>
      </c>
      <c r="D65" s="110" t="s">
        <v>62</v>
      </c>
      <c r="E65" s="125" t="s">
        <v>257</v>
      </c>
      <c r="F65" s="125" t="s">
        <v>109</v>
      </c>
      <c r="G65" s="110" t="s">
        <v>119</v>
      </c>
      <c r="H65" s="125" t="s">
        <v>142</v>
      </c>
      <c r="I65" s="101" t="s">
        <v>157</v>
      </c>
      <c r="J65" s="101">
        <v>4.5</v>
      </c>
      <c r="K65" s="101" t="s">
        <v>16</v>
      </c>
      <c r="L65" s="101" t="s">
        <v>164</v>
      </c>
      <c r="N65" s="136"/>
      <c r="O65" s="109"/>
      <c r="P65" s="119"/>
    </row>
    <row r="66" spans="1:18" x14ac:dyDescent="0.25">
      <c r="A66" s="107" t="s">
        <v>13</v>
      </c>
      <c r="B66" s="125">
        <v>7</v>
      </c>
      <c r="C66" s="110" t="s">
        <v>104</v>
      </c>
      <c r="D66" s="110" t="s">
        <v>63</v>
      </c>
      <c r="E66" s="125" t="s">
        <v>257</v>
      </c>
      <c r="F66" s="125" t="s">
        <v>12</v>
      </c>
      <c r="G66" s="110" t="s">
        <v>131</v>
      </c>
      <c r="H66" s="125" t="s">
        <v>138</v>
      </c>
      <c r="I66" s="101" t="s">
        <v>157</v>
      </c>
      <c r="J66" s="101">
        <v>4.5</v>
      </c>
      <c r="K66" s="101" t="s">
        <v>16</v>
      </c>
      <c r="L66" s="101" t="s">
        <v>164</v>
      </c>
      <c r="N66" s="136"/>
      <c r="O66" s="109"/>
      <c r="P66" s="119"/>
    </row>
    <row r="67" spans="1:18" x14ac:dyDescent="0.25">
      <c r="A67" s="107" t="s">
        <v>13</v>
      </c>
      <c r="B67" s="125">
        <v>8</v>
      </c>
      <c r="C67" s="110" t="s">
        <v>105</v>
      </c>
      <c r="D67" s="110" t="s">
        <v>64</v>
      </c>
      <c r="E67" s="125" t="s">
        <v>257</v>
      </c>
      <c r="F67" s="125" t="s">
        <v>12</v>
      </c>
      <c r="G67" s="110" t="s">
        <v>130</v>
      </c>
      <c r="H67" s="125" t="s">
        <v>137</v>
      </c>
      <c r="I67" s="101" t="s">
        <v>157</v>
      </c>
      <c r="J67" s="101">
        <v>4.5</v>
      </c>
      <c r="K67" s="13" t="s">
        <v>148</v>
      </c>
      <c r="L67" s="101" t="s">
        <v>164</v>
      </c>
      <c r="N67" s="136"/>
      <c r="O67" s="109"/>
      <c r="P67" s="119"/>
    </row>
    <row r="68" spans="1:18" x14ac:dyDescent="0.25">
      <c r="A68" s="107" t="s">
        <v>13</v>
      </c>
      <c r="B68" s="125">
        <v>9</v>
      </c>
      <c r="C68" s="110" t="s">
        <v>106</v>
      </c>
      <c r="D68" s="110" t="s">
        <v>65</v>
      </c>
      <c r="E68" s="125" t="s">
        <v>257</v>
      </c>
      <c r="F68" s="125" t="s">
        <v>12</v>
      </c>
      <c r="G68" s="110" t="s">
        <v>119</v>
      </c>
      <c r="H68" s="125" t="s">
        <v>142</v>
      </c>
      <c r="I68" s="101" t="s">
        <v>157</v>
      </c>
      <c r="J68" s="101">
        <v>4.5</v>
      </c>
      <c r="K68" s="13" t="s">
        <v>148</v>
      </c>
      <c r="L68" s="101" t="s">
        <v>164</v>
      </c>
      <c r="N68" s="136"/>
      <c r="O68" s="109"/>
      <c r="P68" s="119"/>
    </row>
    <row r="69" spans="1:18" x14ac:dyDescent="0.25">
      <c r="A69" s="107" t="s">
        <v>13</v>
      </c>
      <c r="B69" s="125">
        <v>10</v>
      </c>
      <c r="C69" s="110" t="s">
        <v>83</v>
      </c>
      <c r="D69" s="110" t="s">
        <v>66</v>
      </c>
      <c r="E69" s="125" t="s">
        <v>251</v>
      </c>
      <c r="F69" s="125" t="s">
        <v>11</v>
      </c>
      <c r="G69" s="110" t="s">
        <v>132</v>
      </c>
      <c r="H69" s="125" t="s">
        <v>140</v>
      </c>
      <c r="I69" s="101" t="s">
        <v>157</v>
      </c>
      <c r="J69" s="101">
        <v>4.5</v>
      </c>
      <c r="K69" s="101" t="s">
        <v>16</v>
      </c>
      <c r="L69" s="101" t="s">
        <v>164</v>
      </c>
      <c r="N69" s="136"/>
      <c r="O69" s="109"/>
      <c r="P69" s="119"/>
    </row>
    <row r="70" spans="1:18" x14ac:dyDescent="0.25">
      <c r="B70" s="101"/>
      <c r="C70" s="103" t="s">
        <v>107</v>
      </c>
      <c r="D70" s="103" t="s">
        <v>68</v>
      </c>
      <c r="E70" s="104" t="s">
        <v>251</v>
      </c>
      <c r="F70" s="104" t="s">
        <v>11</v>
      </c>
      <c r="G70" s="103" t="s">
        <v>134</v>
      </c>
      <c r="H70" s="104" t="s">
        <v>147</v>
      </c>
      <c r="I70" s="125" t="s">
        <v>163</v>
      </c>
      <c r="J70" s="125">
        <v>0</v>
      </c>
      <c r="K70" s="125" t="s">
        <v>16</v>
      </c>
      <c r="L70" s="125" t="s">
        <v>164</v>
      </c>
      <c r="N70" s="136"/>
      <c r="O70" s="109"/>
      <c r="P70" s="119"/>
      <c r="Q70" s="183" t="s">
        <v>516</v>
      </c>
      <c r="R70" s="75"/>
    </row>
    <row r="71" spans="1:18" x14ac:dyDescent="0.25">
      <c r="B71" s="101"/>
      <c r="C71" s="103" t="s">
        <v>108</v>
      </c>
      <c r="D71" s="103" t="s">
        <v>69</v>
      </c>
      <c r="E71" s="104" t="s">
        <v>257</v>
      </c>
      <c r="F71" s="104" t="s">
        <v>109</v>
      </c>
      <c r="G71" s="103" t="s">
        <v>124</v>
      </c>
      <c r="H71" s="104" t="s">
        <v>15</v>
      </c>
      <c r="I71" s="125" t="s">
        <v>157</v>
      </c>
      <c r="J71" s="125">
        <v>0</v>
      </c>
      <c r="K71" s="125" t="s">
        <v>16</v>
      </c>
      <c r="L71" s="125" t="s">
        <v>159</v>
      </c>
      <c r="N71" s="136"/>
      <c r="O71" s="109"/>
      <c r="P71" s="119"/>
      <c r="Q71" s="183" t="s">
        <v>516</v>
      </c>
      <c r="R71" s="75"/>
    </row>
    <row r="72" spans="1:18" x14ac:dyDescent="0.25">
      <c r="N72" s="136"/>
      <c r="O72" s="138">
        <f>SUM(O21:O71)</f>
        <v>165.5</v>
      </c>
      <c r="P72" s="136">
        <f>SUM(P21:P71)</f>
        <v>69660</v>
      </c>
      <c r="Q72" s="106"/>
      <c r="R72" s="106"/>
    </row>
    <row r="75" spans="1:18" ht="18.75" x14ac:dyDescent="0.3">
      <c r="B75" s="97" t="s">
        <v>411</v>
      </c>
      <c r="G75" s="84"/>
      <c r="H75" s="93"/>
      <c r="I75" s="93"/>
      <c r="J75" s="93"/>
      <c r="K75" s="93"/>
    </row>
    <row r="76" spans="1:18" s="96" customFormat="1" ht="69.75" customHeight="1" x14ac:dyDescent="0.25">
      <c r="B76" s="149" t="s">
        <v>0</v>
      </c>
      <c r="C76" s="148" t="s">
        <v>1</v>
      </c>
      <c r="D76" s="148" t="s">
        <v>2</v>
      </c>
      <c r="E76" s="149" t="s">
        <v>3</v>
      </c>
      <c r="F76" s="149" t="s">
        <v>4</v>
      </c>
      <c r="G76" s="148" t="s">
        <v>5</v>
      </c>
      <c r="H76" s="149" t="s">
        <v>6</v>
      </c>
      <c r="I76" s="149" t="s">
        <v>7</v>
      </c>
      <c r="J76" s="149" t="s">
        <v>8</v>
      </c>
      <c r="K76" s="149" t="s">
        <v>9</v>
      </c>
      <c r="L76" s="149" t="s">
        <v>10</v>
      </c>
      <c r="N76" s="155" t="s">
        <v>275</v>
      </c>
      <c r="O76" s="154" t="s">
        <v>276</v>
      </c>
      <c r="P76" s="155" t="s">
        <v>383</v>
      </c>
    </row>
    <row r="77" spans="1:18" s="85" customFormat="1" x14ac:dyDescent="0.25">
      <c r="B77" s="127" t="s">
        <v>11</v>
      </c>
      <c r="C77" s="116" t="s">
        <v>153</v>
      </c>
      <c r="D77" s="116" t="s">
        <v>154</v>
      </c>
      <c r="E77" s="127" t="s">
        <v>155</v>
      </c>
      <c r="F77" s="127" t="s">
        <v>109</v>
      </c>
      <c r="G77" s="116" t="s">
        <v>156</v>
      </c>
      <c r="H77" s="127" t="s">
        <v>15</v>
      </c>
      <c r="I77" s="1" t="s">
        <v>157</v>
      </c>
      <c r="J77" s="46">
        <v>4.5</v>
      </c>
      <c r="K77" s="1" t="s">
        <v>158</v>
      </c>
      <c r="L77" s="1" t="s">
        <v>159</v>
      </c>
      <c r="N77" s="135">
        <v>420</v>
      </c>
      <c r="O77" s="100">
        <f t="shared" ref="O77:O96" si="3">J77</f>
        <v>4.5</v>
      </c>
      <c r="P77" s="135">
        <f>N77*O77</f>
        <v>1890</v>
      </c>
    </row>
    <row r="78" spans="1:18" x14ac:dyDescent="0.25">
      <c r="B78" s="125" t="s">
        <v>12</v>
      </c>
      <c r="C78" s="110" t="s">
        <v>160</v>
      </c>
      <c r="D78" s="110" t="s">
        <v>161</v>
      </c>
      <c r="E78" s="125" t="s">
        <v>155</v>
      </c>
      <c r="F78" s="125" t="s">
        <v>12</v>
      </c>
      <c r="G78" s="110" t="s">
        <v>162</v>
      </c>
      <c r="H78" s="125" t="s">
        <v>143</v>
      </c>
      <c r="I78" s="91" t="s">
        <v>163</v>
      </c>
      <c r="J78" s="101">
        <v>4.5</v>
      </c>
      <c r="K78" s="101" t="s">
        <v>158</v>
      </c>
      <c r="L78" s="101" t="s">
        <v>164</v>
      </c>
      <c r="N78" s="136">
        <v>420</v>
      </c>
      <c r="O78" s="100">
        <f t="shared" si="3"/>
        <v>4.5</v>
      </c>
      <c r="P78" s="135">
        <f t="shared" ref="P78:P96" si="4">N78*O78</f>
        <v>1890</v>
      </c>
    </row>
    <row r="79" spans="1:18" x14ac:dyDescent="0.25">
      <c r="B79" s="125" t="s">
        <v>109</v>
      </c>
      <c r="C79" s="110" t="s">
        <v>165</v>
      </c>
      <c r="D79" s="110" t="s">
        <v>166</v>
      </c>
      <c r="E79" s="125" t="s">
        <v>167</v>
      </c>
      <c r="F79" s="125" t="s">
        <v>12</v>
      </c>
      <c r="G79" s="110" t="s">
        <v>168</v>
      </c>
      <c r="H79" s="125" t="s">
        <v>169</v>
      </c>
      <c r="I79" s="101" t="s">
        <v>170</v>
      </c>
      <c r="J79" s="46">
        <v>4.5</v>
      </c>
      <c r="K79" s="101" t="s">
        <v>158</v>
      </c>
      <c r="L79" s="101" t="s">
        <v>171</v>
      </c>
      <c r="N79" s="136">
        <v>420</v>
      </c>
      <c r="O79" s="100">
        <f t="shared" si="3"/>
        <v>4.5</v>
      </c>
      <c r="P79" s="135">
        <f t="shared" si="4"/>
        <v>1890</v>
      </c>
    </row>
    <row r="80" spans="1:18" x14ac:dyDescent="0.25">
      <c r="B80" s="125" t="s">
        <v>172</v>
      </c>
      <c r="C80" s="110" t="s">
        <v>173</v>
      </c>
      <c r="D80" s="110" t="s">
        <v>174</v>
      </c>
      <c r="E80" s="125" t="s">
        <v>167</v>
      </c>
      <c r="F80" s="125" t="s">
        <v>11</v>
      </c>
      <c r="G80" s="110" t="s">
        <v>175</v>
      </c>
      <c r="H80" s="125" t="s">
        <v>176</v>
      </c>
      <c r="I80" s="101" t="s">
        <v>170</v>
      </c>
      <c r="J80" s="101">
        <v>4.5</v>
      </c>
      <c r="K80" s="101" t="s">
        <v>158</v>
      </c>
      <c r="L80" s="101" t="s">
        <v>164</v>
      </c>
      <c r="N80" s="136">
        <v>350</v>
      </c>
      <c r="O80" s="100">
        <f t="shared" si="3"/>
        <v>4.5</v>
      </c>
      <c r="P80" s="135">
        <f t="shared" si="4"/>
        <v>1575</v>
      </c>
    </row>
    <row r="81" spans="2:16" x14ac:dyDescent="0.25">
      <c r="B81" s="125" t="s">
        <v>177</v>
      </c>
      <c r="C81" s="110" t="s">
        <v>178</v>
      </c>
      <c r="D81" s="110" t="s">
        <v>179</v>
      </c>
      <c r="E81" s="125" t="s">
        <v>167</v>
      </c>
      <c r="F81" s="125" t="s">
        <v>11</v>
      </c>
      <c r="G81" s="110" t="s">
        <v>175</v>
      </c>
      <c r="H81" s="125" t="s">
        <v>176</v>
      </c>
      <c r="I81" s="101" t="s">
        <v>157</v>
      </c>
      <c r="J81" s="46">
        <v>4.5</v>
      </c>
      <c r="K81" s="101" t="s">
        <v>158</v>
      </c>
      <c r="L81" s="101" t="s">
        <v>164</v>
      </c>
      <c r="N81" s="136">
        <v>350</v>
      </c>
      <c r="O81" s="100">
        <f t="shared" si="3"/>
        <v>4.5</v>
      </c>
      <c r="P81" s="135">
        <f t="shared" si="4"/>
        <v>1575</v>
      </c>
    </row>
    <row r="82" spans="2:16" x14ac:dyDescent="0.25">
      <c r="B82" s="125" t="s">
        <v>180</v>
      </c>
      <c r="C82" s="110" t="s">
        <v>181</v>
      </c>
      <c r="D82" s="110" t="s">
        <v>182</v>
      </c>
      <c r="E82" s="125" t="s">
        <v>167</v>
      </c>
      <c r="F82" s="125" t="s">
        <v>183</v>
      </c>
      <c r="G82" s="110" t="s">
        <v>175</v>
      </c>
      <c r="H82" s="125" t="s">
        <v>176</v>
      </c>
      <c r="I82" s="101" t="s">
        <v>157</v>
      </c>
      <c r="J82" s="101">
        <v>4.5</v>
      </c>
      <c r="K82" s="101" t="s">
        <v>158</v>
      </c>
      <c r="L82" s="101" t="s">
        <v>164</v>
      </c>
      <c r="N82" s="136">
        <v>350</v>
      </c>
      <c r="O82" s="100">
        <f t="shared" si="3"/>
        <v>4.5</v>
      </c>
      <c r="P82" s="135">
        <f t="shared" si="4"/>
        <v>1575</v>
      </c>
    </row>
    <row r="83" spans="2:16" x14ac:dyDescent="0.25">
      <c r="B83" s="125" t="s">
        <v>184</v>
      </c>
      <c r="C83" s="110" t="s">
        <v>178</v>
      </c>
      <c r="D83" s="110" t="s">
        <v>185</v>
      </c>
      <c r="E83" s="125" t="s">
        <v>167</v>
      </c>
      <c r="F83" s="125" t="s">
        <v>11</v>
      </c>
      <c r="G83" s="110" t="s">
        <v>175</v>
      </c>
      <c r="H83" s="125" t="s">
        <v>176</v>
      </c>
      <c r="I83" s="101" t="s">
        <v>157</v>
      </c>
      <c r="J83" s="46">
        <v>4.5</v>
      </c>
      <c r="K83" s="101" t="s">
        <v>158</v>
      </c>
      <c r="L83" s="101" t="s">
        <v>164</v>
      </c>
      <c r="N83" s="136">
        <v>350</v>
      </c>
      <c r="O83" s="100">
        <f t="shared" si="3"/>
        <v>4.5</v>
      </c>
      <c r="P83" s="135">
        <f t="shared" si="4"/>
        <v>1575</v>
      </c>
    </row>
    <row r="84" spans="2:16" x14ac:dyDescent="0.25">
      <c r="B84" s="125" t="s">
        <v>186</v>
      </c>
      <c r="C84" s="110" t="s">
        <v>187</v>
      </c>
      <c r="D84" s="110" t="s">
        <v>188</v>
      </c>
      <c r="E84" s="125" t="s">
        <v>189</v>
      </c>
      <c r="F84" s="125" t="s">
        <v>110</v>
      </c>
      <c r="G84" s="110" t="s">
        <v>190</v>
      </c>
      <c r="H84" s="125" t="s">
        <v>19</v>
      </c>
      <c r="I84" s="101" t="s">
        <v>170</v>
      </c>
      <c r="J84" s="101">
        <v>4.5</v>
      </c>
      <c r="K84" s="101" t="s">
        <v>158</v>
      </c>
      <c r="L84" s="101" t="s">
        <v>164</v>
      </c>
      <c r="N84" s="136">
        <v>350</v>
      </c>
      <c r="O84" s="100">
        <f t="shared" si="3"/>
        <v>4.5</v>
      </c>
      <c r="P84" s="135">
        <f t="shared" si="4"/>
        <v>1575</v>
      </c>
    </row>
    <row r="85" spans="2:16" x14ac:dyDescent="0.25">
      <c r="B85" s="125" t="s">
        <v>191</v>
      </c>
      <c r="C85" s="110" t="s">
        <v>192</v>
      </c>
      <c r="D85" s="110" t="s">
        <v>193</v>
      </c>
      <c r="E85" s="125" t="s">
        <v>167</v>
      </c>
      <c r="F85" s="125" t="s">
        <v>110</v>
      </c>
      <c r="G85" s="110" t="s">
        <v>194</v>
      </c>
      <c r="H85" s="125" t="s">
        <v>143</v>
      </c>
      <c r="I85" s="101" t="s">
        <v>170</v>
      </c>
      <c r="J85" s="46">
        <v>4.5</v>
      </c>
      <c r="K85" s="101" t="s">
        <v>158</v>
      </c>
      <c r="L85" s="101" t="s">
        <v>403</v>
      </c>
      <c r="N85" s="136">
        <v>420</v>
      </c>
      <c r="O85" s="100">
        <f t="shared" si="3"/>
        <v>4.5</v>
      </c>
      <c r="P85" s="135">
        <f t="shared" si="4"/>
        <v>1890</v>
      </c>
    </row>
    <row r="86" spans="2:16" x14ac:dyDescent="0.25">
      <c r="B86" s="125" t="s">
        <v>195</v>
      </c>
      <c r="C86" s="110" t="s">
        <v>196</v>
      </c>
      <c r="D86" s="110" t="s">
        <v>197</v>
      </c>
      <c r="E86" s="125" t="s">
        <v>167</v>
      </c>
      <c r="F86" s="125" t="s">
        <v>11</v>
      </c>
      <c r="G86" s="110" t="s">
        <v>194</v>
      </c>
      <c r="H86" s="125" t="s">
        <v>143</v>
      </c>
      <c r="I86" s="101" t="s">
        <v>157</v>
      </c>
      <c r="J86" s="101">
        <v>4.5</v>
      </c>
      <c r="K86" s="13" t="s">
        <v>148</v>
      </c>
      <c r="L86" s="101" t="s">
        <v>403</v>
      </c>
      <c r="N86" s="36">
        <f>420+150</f>
        <v>570</v>
      </c>
      <c r="O86" s="100">
        <f t="shared" si="3"/>
        <v>4.5</v>
      </c>
      <c r="P86" s="135">
        <f t="shared" si="4"/>
        <v>2565</v>
      </c>
    </row>
    <row r="87" spans="2:16" x14ac:dyDescent="0.25">
      <c r="B87" s="125" t="s">
        <v>198</v>
      </c>
      <c r="C87" s="110" t="s">
        <v>192</v>
      </c>
      <c r="D87" s="110" t="s">
        <v>199</v>
      </c>
      <c r="E87" s="125" t="s">
        <v>167</v>
      </c>
      <c r="F87" s="125" t="s">
        <v>11</v>
      </c>
      <c r="G87" s="110" t="s">
        <v>200</v>
      </c>
      <c r="H87" s="125" t="s">
        <v>15</v>
      </c>
      <c r="I87" s="101" t="s">
        <v>157</v>
      </c>
      <c r="J87" s="46">
        <v>4.5</v>
      </c>
      <c r="K87" s="101" t="s">
        <v>158</v>
      </c>
      <c r="L87" s="101" t="s">
        <v>164</v>
      </c>
      <c r="N87" s="136">
        <v>420</v>
      </c>
      <c r="O87" s="100">
        <f t="shared" si="3"/>
        <v>4.5</v>
      </c>
      <c r="P87" s="135">
        <f t="shared" si="4"/>
        <v>1890</v>
      </c>
    </row>
    <row r="88" spans="2:16" x14ac:dyDescent="0.25">
      <c r="B88" s="125" t="s">
        <v>201</v>
      </c>
      <c r="C88" s="110" t="s">
        <v>202</v>
      </c>
      <c r="D88" s="110" t="s">
        <v>203</v>
      </c>
      <c r="E88" s="125" t="s">
        <v>167</v>
      </c>
      <c r="F88" s="125" t="s">
        <v>11</v>
      </c>
      <c r="G88" s="110" t="s">
        <v>204</v>
      </c>
      <c r="H88" s="125" t="s">
        <v>205</v>
      </c>
      <c r="I88" s="91" t="s">
        <v>163</v>
      </c>
      <c r="J88" s="101">
        <v>4.5</v>
      </c>
      <c r="K88" s="101" t="s">
        <v>158</v>
      </c>
      <c r="L88" s="101" t="s">
        <v>164</v>
      </c>
      <c r="N88" s="136">
        <v>490</v>
      </c>
      <c r="O88" s="100">
        <f t="shared" si="3"/>
        <v>4.5</v>
      </c>
      <c r="P88" s="135">
        <f t="shared" si="4"/>
        <v>2205</v>
      </c>
    </row>
    <row r="89" spans="2:16" x14ac:dyDescent="0.25">
      <c r="B89" s="125" t="s">
        <v>206</v>
      </c>
      <c r="C89" s="110" t="s">
        <v>207</v>
      </c>
      <c r="D89" s="110" t="s">
        <v>208</v>
      </c>
      <c r="E89" s="125" t="s">
        <v>167</v>
      </c>
      <c r="F89" s="125" t="s">
        <v>11</v>
      </c>
      <c r="G89" s="110" t="s">
        <v>204</v>
      </c>
      <c r="H89" s="125" t="s">
        <v>205</v>
      </c>
      <c r="I89" s="91" t="s">
        <v>163</v>
      </c>
      <c r="J89" s="46">
        <v>4.5</v>
      </c>
      <c r="K89" s="101" t="s">
        <v>158</v>
      </c>
      <c r="L89" s="101" t="s">
        <v>164</v>
      </c>
      <c r="N89" s="136">
        <v>490</v>
      </c>
      <c r="O89" s="100">
        <f t="shared" si="3"/>
        <v>4.5</v>
      </c>
      <c r="P89" s="135">
        <f t="shared" si="4"/>
        <v>2205</v>
      </c>
    </row>
    <row r="90" spans="2:16" x14ac:dyDescent="0.25">
      <c r="B90" s="125" t="s">
        <v>209</v>
      </c>
      <c r="C90" s="110" t="s">
        <v>210</v>
      </c>
      <c r="D90" s="110" t="s">
        <v>211</v>
      </c>
      <c r="E90" s="125" t="s">
        <v>167</v>
      </c>
      <c r="F90" s="125" t="s">
        <v>11</v>
      </c>
      <c r="G90" s="110" t="s">
        <v>212</v>
      </c>
      <c r="H90" s="125" t="s">
        <v>213</v>
      </c>
      <c r="I90" s="101" t="s">
        <v>157</v>
      </c>
      <c r="J90" s="101">
        <v>4.5</v>
      </c>
      <c r="K90" s="101" t="s">
        <v>158</v>
      </c>
      <c r="L90" s="101" t="s">
        <v>164</v>
      </c>
      <c r="N90" s="136">
        <v>420</v>
      </c>
      <c r="O90" s="100">
        <f t="shared" si="3"/>
        <v>4.5</v>
      </c>
      <c r="P90" s="135">
        <f t="shared" si="4"/>
        <v>1890</v>
      </c>
    </row>
    <row r="91" spans="2:16" x14ac:dyDescent="0.25">
      <c r="B91" s="125" t="s">
        <v>214</v>
      </c>
      <c r="C91" s="110" t="s">
        <v>215</v>
      </c>
      <c r="D91" s="110" t="s">
        <v>216</v>
      </c>
      <c r="E91" s="125" t="s">
        <v>167</v>
      </c>
      <c r="F91" s="125" t="s">
        <v>11</v>
      </c>
      <c r="G91" s="110" t="s">
        <v>217</v>
      </c>
      <c r="H91" s="125" t="s">
        <v>213</v>
      </c>
      <c r="I91" s="101" t="s">
        <v>157</v>
      </c>
      <c r="J91" s="46">
        <v>4.5</v>
      </c>
      <c r="K91" s="101" t="s">
        <v>158</v>
      </c>
      <c r="L91" s="101" t="s">
        <v>164</v>
      </c>
      <c r="N91" s="136">
        <v>420</v>
      </c>
      <c r="O91" s="100">
        <f t="shared" si="3"/>
        <v>4.5</v>
      </c>
      <c r="P91" s="135">
        <f t="shared" si="4"/>
        <v>1890</v>
      </c>
    </row>
    <row r="92" spans="2:16" x14ac:dyDescent="0.25">
      <c r="B92" s="125" t="s">
        <v>218</v>
      </c>
      <c r="C92" s="110" t="s">
        <v>219</v>
      </c>
      <c r="D92" s="110" t="s">
        <v>220</v>
      </c>
      <c r="E92" s="125" t="s">
        <v>167</v>
      </c>
      <c r="F92" s="125" t="s">
        <v>11</v>
      </c>
      <c r="G92" s="110" t="s">
        <v>217</v>
      </c>
      <c r="H92" s="125" t="s">
        <v>213</v>
      </c>
      <c r="I92" s="101" t="s">
        <v>157</v>
      </c>
      <c r="J92" s="101">
        <v>4.5</v>
      </c>
      <c r="K92" s="101" t="s">
        <v>158</v>
      </c>
      <c r="L92" s="101" t="s">
        <v>164</v>
      </c>
      <c r="N92" s="136">
        <v>420</v>
      </c>
      <c r="O92" s="100">
        <f t="shared" si="3"/>
        <v>4.5</v>
      </c>
      <c r="P92" s="135">
        <f t="shared" si="4"/>
        <v>1890</v>
      </c>
    </row>
    <row r="93" spans="2:16" x14ac:dyDescent="0.25">
      <c r="B93" s="125" t="s">
        <v>221</v>
      </c>
      <c r="C93" s="110" t="s">
        <v>181</v>
      </c>
      <c r="D93" s="110" t="s">
        <v>222</v>
      </c>
      <c r="E93" s="125" t="s">
        <v>167</v>
      </c>
      <c r="F93" s="125" t="s">
        <v>11</v>
      </c>
      <c r="G93" s="110" t="s">
        <v>217</v>
      </c>
      <c r="H93" s="125" t="s">
        <v>213</v>
      </c>
      <c r="I93" s="101" t="s">
        <v>157</v>
      </c>
      <c r="J93" s="46">
        <v>4.5</v>
      </c>
      <c r="K93" s="101" t="s">
        <v>158</v>
      </c>
      <c r="L93" s="101" t="s">
        <v>164</v>
      </c>
      <c r="N93" s="136">
        <v>420</v>
      </c>
      <c r="O93" s="100">
        <f t="shared" si="3"/>
        <v>4.5</v>
      </c>
      <c r="P93" s="135">
        <f t="shared" si="4"/>
        <v>1890</v>
      </c>
    </row>
    <row r="94" spans="2:16" x14ac:dyDescent="0.25">
      <c r="B94" s="125" t="s">
        <v>223</v>
      </c>
      <c r="C94" s="110" t="s">
        <v>224</v>
      </c>
      <c r="D94" s="110" t="s">
        <v>225</v>
      </c>
      <c r="E94" s="125" t="s">
        <v>167</v>
      </c>
      <c r="F94" s="125" t="s">
        <v>11</v>
      </c>
      <c r="G94" s="110" t="s">
        <v>200</v>
      </c>
      <c r="H94" s="125" t="s">
        <v>226</v>
      </c>
      <c r="I94" s="101" t="s">
        <v>157</v>
      </c>
      <c r="J94" s="101">
        <v>4.5</v>
      </c>
      <c r="K94" s="101" t="s">
        <v>158</v>
      </c>
      <c r="L94" s="101" t="s">
        <v>159</v>
      </c>
      <c r="N94" s="136">
        <v>420</v>
      </c>
      <c r="O94" s="100">
        <f t="shared" si="3"/>
        <v>4.5</v>
      </c>
      <c r="P94" s="135">
        <f t="shared" si="4"/>
        <v>1890</v>
      </c>
    </row>
    <row r="95" spans="2:16" x14ac:dyDescent="0.25">
      <c r="B95" s="125" t="s">
        <v>227</v>
      </c>
      <c r="C95" s="110" t="s">
        <v>173</v>
      </c>
      <c r="D95" s="110" t="s">
        <v>228</v>
      </c>
      <c r="E95" s="125" t="s">
        <v>189</v>
      </c>
      <c r="F95" s="125" t="s">
        <v>229</v>
      </c>
      <c r="G95" s="110" t="s">
        <v>230</v>
      </c>
      <c r="H95" s="125" t="s">
        <v>19</v>
      </c>
      <c r="I95" s="101" t="s">
        <v>157</v>
      </c>
      <c r="J95" s="45">
        <v>3</v>
      </c>
      <c r="K95" s="101" t="s">
        <v>158</v>
      </c>
      <c r="L95" s="101" t="s">
        <v>164</v>
      </c>
      <c r="N95" s="136">
        <v>350</v>
      </c>
      <c r="O95" s="100">
        <f t="shared" si="3"/>
        <v>3</v>
      </c>
      <c r="P95" s="135">
        <f t="shared" si="4"/>
        <v>1050</v>
      </c>
    </row>
    <row r="96" spans="2:16" x14ac:dyDescent="0.25">
      <c r="B96" s="125" t="s">
        <v>231</v>
      </c>
      <c r="C96" s="110" t="s">
        <v>232</v>
      </c>
      <c r="D96" s="110" t="s">
        <v>233</v>
      </c>
      <c r="E96" s="125" t="s">
        <v>189</v>
      </c>
      <c r="F96" s="125" t="s">
        <v>109</v>
      </c>
      <c r="G96" s="110" t="s">
        <v>230</v>
      </c>
      <c r="H96" s="125" t="s">
        <v>234</v>
      </c>
      <c r="I96" s="101" t="s">
        <v>157</v>
      </c>
      <c r="J96" s="101">
        <v>3</v>
      </c>
      <c r="K96" s="101" t="s">
        <v>158</v>
      </c>
      <c r="L96" s="101" t="s">
        <v>164</v>
      </c>
      <c r="N96" s="136">
        <v>350</v>
      </c>
      <c r="O96" s="100">
        <f t="shared" si="3"/>
        <v>3</v>
      </c>
      <c r="P96" s="135">
        <f t="shared" si="4"/>
        <v>1050</v>
      </c>
    </row>
    <row r="97" spans="1:19" x14ac:dyDescent="0.25">
      <c r="A97" s="107" t="s">
        <v>235</v>
      </c>
      <c r="B97" s="125" t="s">
        <v>11</v>
      </c>
      <c r="C97" s="110" t="s">
        <v>236</v>
      </c>
      <c r="D97" s="110" t="s">
        <v>237</v>
      </c>
      <c r="E97" s="125" t="s">
        <v>155</v>
      </c>
      <c r="F97" s="125" t="s">
        <v>12</v>
      </c>
      <c r="G97" s="110" t="s">
        <v>217</v>
      </c>
      <c r="H97" s="125" t="s">
        <v>213</v>
      </c>
      <c r="I97" s="91" t="s">
        <v>163</v>
      </c>
      <c r="J97" s="46">
        <v>4.5</v>
      </c>
      <c r="K97" s="13" t="s">
        <v>238</v>
      </c>
      <c r="L97" s="101" t="s">
        <v>164</v>
      </c>
      <c r="N97" s="136"/>
      <c r="O97" s="109"/>
      <c r="P97" s="136"/>
    </row>
    <row r="98" spans="1:19" x14ac:dyDescent="0.25">
      <c r="A98" s="107" t="s">
        <v>235</v>
      </c>
      <c r="B98" s="125" t="s">
        <v>12</v>
      </c>
      <c r="C98" s="110" t="s">
        <v>239</v>
      </c>
      <c r="D98" s="110" t="s">
        <v>240</v>
      </c>
      <c r="E98" s="125" t="s">
        <v>167</v>
      </c>
      <c r="F98" s="125" t="s">
        <v>11</v>
      </c>
      <c r="G98" s="110" t="s">
        <v>241</v>
      </c>
      <c r="H98" s="125" t="s">
        <v>19</v>
      </c>
      <c r="I98" s="91" t="s">
        <v>163</v>
      </c>
      <c r="J98" s="101">
        <v>4.5</v>
      </c>
      <c r="K98" s="101" t="s">
        <v>158</v>
      </c>
      <c r="L98" s="101" t="s">
        <v>164</v>
      </c>
      <c r="N98" s="136"/>
      <c r="O98" s="109"/>
      <c r="P98" s="136"/>
    </row>
    <row r="99" spans="1:19" x14ac:dyDescent="0.25">
      <c r="A99" s="107" t="s">
        <v>235</v>
      </c>
      <c r="B99" s="125" t="s">
        <v>109</v>
      </c>
      <c r="C99" s="110" t="s">
        <v>242</v>
      </c>
      <c r="D99" s="110" t="s">
        <v>243</v>
      </c>
      <c r="E99" s="125" t="s">
        <v>167</v>
      </c>
      <c r="F99" s="125" t="s">
        <v>11</v>
      </c>
      <c r="G99" s="110" t="s">
        <v>241</v>
      </c>
      <c r="H99" s="125" t="s">
        <v>19</v>
      </c>
      <c r="I99" s="91" t="s">
        <v>163</v>
      </c>
      <c r="J99" s="46">
        <v>4.5</v>
      </c>
      <c r="K99" s="13" t="s">
        <v>238</v>
      </c>
      <c r="L99" s="101" t="s">
        <v>164</v>
      </c>
      <c r="N99" s="136"/>
      <c r="O99" s="109"/>
      <c r="P99" s="136"/>
    </row>
    <row r="100" spans="1:19" x14ac:dyDescent="0.25">
      <c r="A100" s="107" t="s">
        <v>235</v>
      </c>
      <c r="B100" s="125" t="s">
        <v>172</v>
      </c>
      <c r="C100" s="110" t="s">
        <v>242</v>
      </c>
      <c r="D100" s="110" t="s">
        <v>244</v>
      </c>
      <c r="E100" s="125" t="s">
        <v>167</v>
      </c>
      <c r="F100" s="125" t="s">
        <v>11</v>
      </c>
      <c r="G100" s="110" t="s">
        <v>241</v>
      </c>
      <c r="H100" s="125" t="s">
        <v>19</v>
      </c>
      <c r="I100" s="91" t="s">
        <v>163</v>
      </c>
      <c r="J100" s="101">
        <v>4.5</v>
      </c>
      <c r="K100" s="101" t="s">
        <v>158</v>
      </c>
      <c r="L100" s="101" t="s">
        <v>164</v>
      </c>
      <c r="N100" s="136"/>
      <c r="O100" s="109"/>
      <c r="P100" s="136"/>
    </row>
    <row r="101" spans="1:19" s="108" customFormat="1" x14ac:dyDescent="0.25">
      <c r="B101" s="125" t="s">
        <v>177</v>
      </c>
      <c r="C101" s="110" t="s">
        <v>224</v>
      </c>
      <c r="D101" s="110" t="s">
        <v>245</v>
      </c>
      <c r="E101" s="125" t="s">
        <v>189</v>
      </c>
      <c r="F101" s="125" t="s">
        <v>109</v>
      </c>
      <c r="G101" s="110" t="s">
        <v>246</v>
      </c>
      <c r="H101" s="125" t="s">
        <v>137</v>
      </c>
      <c r="I101" s="125" t="s">
        <v>157</v>
      </c>
      <c r="J101" s="164">
        <v>3</v>
      </c>
      <c r="K101" s="125" t="s">
        <v>158</v>
      </c>
      <c r="L101" s="125" t="s">
        <v>164</v>
      </c>
      <c r="N101" s="163">
        <v>490</v>
      </c>
      <c r="O101" s="110">
        <v>3</v>
      </c>
      <c r="P101" s="83">
        <f t="shared" ref="P101:P103" si="5">N101*O101</f>
        <v>1470</v>
      </c>
    </row>
    <row r="102" spans="1:19" s="108" customFormat="1" x14ac:dyDescent="0.25">
      <c r="B102" s="125" t="s">
        <v>180</v>
      </c>
      <c r="C102" s="110" t="s">
        <v>247</v>
      </c>
      <c r="D102" s="110" t="s">
        <v>248</v>
      </c>
      <c r="E102" s="125" t="s">
        <v>189</v>
      </c>
      <c r="F102" s="125" t="s">
        <v>109</v>
      </c>
      <c r="G102" s="110" t="s">
        <v>249</v>
      </c>
      <c r="H102" s="125" t="s">
        <v>137</v>
      </c>
      <c r="I102" s="125" t="s">
        <v>157</v>
      </c>
      <c r="J102" s="125">
        <v>3</v>
      </c>
      <c r="K102" s="125" t="s">
        <v>158</v>
      </c>
      <c r="L102" s="125" t="s">
        <v>164</v>
      </c>
      <c r="N102" s="163">
        <v>490</v>
      </c>
      <c r="O102" s="110">
        <v>3</v>
      </c>
      <c r="P102" s="83">
        <f t="shared" si="5"/>
        <v>1470</v>
      </c>
    </row>
    <row r="103" spans="1:19" s="108" customFormat="1" x14ac:dyDescent="0.25">
      <c r="B103" s="125" t="s">
        <v>184</v>
      </c>
      <c r="C103" s="110" t="s">
        <v>70</v>
      </c>
      <c r="D103" s="110" t="s">
        <v>250</v>
      </c>
      <c r="E103" s="125" t="s">
        <v>167</v>
      </c>
      <c r="F103" s="125" t="s">
        <v>12</v>
      </c>
      <c r="G103" s="110" t="s">
        <v>200</v>
      </c>
      <c r="H103" s="125" t="s">
        <v>15</v>
      </c>
      <c r="I103" s="125" t="s">
        <v>157</v>
      </c>
      <c r="J103" s="178">
        <v>4.5</v>
      </c>
      <c r="K103" s="125" t="s">
        <v>158</v>
      </c>
      <c r="L103" s="125" t="s">
        <v>164</v>
      </c>
      <c r="N103" s="163">
        <v>420</v>
      </c>
      <c r="O103" s="110">
        <v>4.5</v>
      </c>
      <c r="P103" s="83">
        <f t="shared" si="5"/>
        <v>1890</v>
      </c>
    </row>
    <row r="104" spans="1:19" s="108" customFormat="1" x14ac:dyDescent="0.25">
      <c r="B104" s="125"/>
      <c r="C104" s="110"/>
      <c r="D104" s="110"/>
      <c r="E104" s="125"/>
      <c r="F104" s="125"/>
      <c r="G104" s="110"/>
      <c r="H104" s="125"/>
      <c r="I104" s="125"/>
      <c r="J104" s="125"/>
      <c r="K104" s="125"/>
      <c r="L104" s="125"/>
      <c r="N104" s="163"/>
      <c r="O104" s="175">
        <f>SUM(O77:O103)</f>
        <v>97.5</v>
      </c>
      <c r="P104" s="163">
        <f>SUM(P77:P103)</f>
        <v>40680</v>
      </c>
    </row>
    <row r="107" spans="1:19" ht="18.75" x14ac:dyDescent="0.3">
      <c r="B107" s="64" t="s">
        <v>390</v>
      </c>
      <c r="C107" s="5"/>
      <c r="D107" s="5"/>
      <c r="E107" s="5"/>
      <c r="F107" s="5"/>
      <c r="G107" s="84"/>
      <c r="H107" s="84"/>
      <c r="I107" s="84"/>
      <c r="J107" s="84"/>
      <c r="K107" s="84"/>
      <c r="L107" s="5"/>
      <c r="M107" s="5"/>
      <c r="N107" s="5"/>
      <c r="O107" s="179"/>
      <c r="Q107" s="6"/>
    </row>
    <row r="108" spans="1:19" s="156" customFormat="1" ht="69.75" customHeight="1" x14ac:dyDescent="0.25">
      <c r="B108" s="65" t="s">
        <v>0</v>
      </c>
      <c r="C108" s="66" t="s">
        <v>1</v>
      </c>
      <c r="D108" s="66" t="s">
        <v>2</v>
      </c>
      <c r="E108" s="66" t="s">
        <v>422</v>
      </c>
      <c r="F108" s="66" t="s">
        <v>423</v>
      </c>
      <c r="G108" s="66" t="s">
        <v>5</v>
      </c>
      <c r="H108" s="66" t="s">
        <v>6</v>
      </c>
      <c r="I108" s="66" t="s">
        <v>7</v>
      </c>
      <c r="J108" s="66" t="s">
        <v>8</v>
      </c>
      <c r="K108" s="66" t="s">
        <v>9</v>
      </c>
      <c r="L108" s="66" t="s">
        <v>10</v>
      </c>
      <c r="M108" s="5"/>
      <c r="N108" s="67" t="s">
        <v>275</v>
      </c>
      <c r="O108" s="68" t="s">
        <v>276</v>
      </c>
      <c r="P108" s="69" t="s">
        <v>424</v>
      </c>
    </row>
    <row r="109" spans="1:19" ht="15.75" customHeight="1" x14ac:dyDescent="0.25">
      <c r="B109" s="70" t="s">
        <v>11</v>
      </c>
      <c r="C109" s="109" t="s">
        <v>425</v>
      </c>
      <c r="D109" s="109" t="s">
        <v>41</v>
      </c>
      <c r="E109" s="109" t="s">
        <v>412</v>
      </c>
      <c r="F109" s="109" t="s">
        <v>109</v>
      </c>
      <c r="G109" s="2" t="s">
        <v>426</v>
      </c>
      <c r="H109" s="109" t="s">
        <v>141</v>
      </c>
      <c r="I109" s="109" t="s">
        <v>157</v>
      </c>
      <c r="J109" s="109">
        <v>4</v>
      </c>
      <c r="K109" s="109" t="s">
        <v>16</v>
      </c>
      <c r="L109" s="109" t="s">
        <v>427</v>
      </c>
      <c r="M109" s="85"/>
      <c r="N109" s="71">
        <v>490</v>
      </c>
      <c r="O109" s="102">
        <f t="shared" ref="O109:O132" si="6">J109</f>
        <v>4</v>
      </c>
      <c r="P109" s="135">
        <f>N109*O109</f>
        <v>1960</v>
      </c>
      <c r="S109" s="63"/>
    </row>
    <row r="110" spans="1:19" ht="15.75" customHeight="1" x14ac:dyDescent="0.25">
      <c r="B110" s="70" t="s">
        <v>12</v>
      </c>
      <c r="C110" s="109" t="s">
        <v>70</v>
      </c>
      <c r="D110" s="109" t="s">
        <v>428</v>
      </c>
      <c r="E110" s="110" t="s">
        <v>412</v>
      </c>
      <c r="F110" s="110" t="s">
        <v>12</v>
      </c>
      <c r="G110" s="2" t="s">
        <v>252</v>
      </c>
      <c r="H110" s="109" t="s">
        <v>213</v>
      </c>
      <c r="I110" s="109" t="s">
        <v>163</v>
      </c>
      <c r="J110" s="109">
        <v>4</v>
      </c>
      <c r="K110" s="109" t="s">
        <v>16</v>
      </c>
      <c r="L110" s="109" t="s">
        <v>427</v>
      </c>
      <c r="N110" s="71">
        <v>420</v>
      </c>
      <c r="O110" s="102">
        <f t="shared" si="6"/>
        <v>4</v>
      </c>
      <c r="P110" s="135">
        <f t="shared" ref="P110:P132" si="7">N110*O110</f>
        <v>1680</v>
      </c>
      <c r="S110" s="63"/>
    </row>
    <row r="111" spans="1:19" ht="15.75" customHeight="1" x14ac:dyDescent="0.25">
      <c r="B111" s="70" t="s">
        <v>109</v>
      </c>
      <c r="C111" s="109" t="s">
        <v>94</v>
      </c>
      <c r="D111" s="109" t="s">
        <v>429</v>
      </c>
      <c r="E111" s="110" t="s">
        <v>412</v>
      </c>
      <c r="F111" s="110" t="s">
        <v>12</v>
      </c>
      <c r="G111" s="80" t="s">
        <v>430</v>
      </c>
      <c r="H111" s="109" t="s">
        <v>431</v>
      </c>
      <c r="I111" s="109" t="s">
        <v>163</v>
      </c>
      <c r="J111" s="102">
        <v>4</v>
      </c>
      <c r="K111" s="109" t="s">
        <v>16</v>
      </c>
      <c r="L111" s="109" t="s">
        <v>427</v>
      </c>
      <c r="N111" s="71">
        <v>420</v>
      </c>
      <c r="O111" s="102">
        <f t="shared" si="6"/>
        <v>4</v>
      </c>
      <c r="P111" s="135">
        <f t="shared" si="7"/>
        <v>1680</v>
      </c>
      <c r="S111" s="63"/>
    </row>
    <row r="112" spans="1:19" ht="15.75" customHeight="1" x14ac:dyDescent="0.25">
      <c r="B112" s="70" t="s">
        <v>172</v>
      </c>
      <c r="C112" s="109" t="s">
        <v>432</v>
      </c>
      <c r="D112" s="109" t="s">
        <v>433</v>
      </c>
      <c r="E112" s="110" t="s">
        <v>412</v>
      </c>
      <c r="F112" s="110" t="s">
        <v>12</v>
      </c>
      <c r="G112" s="80" t="s">
        <v>430</v>
      </c>
      <c r="H112" s="109" t="s">
        <v>141</v>
      </c>
      <c r="I112" s="109" t="s">
        <v>163</v>
      </c>
      <c r="J112" s="102">
        <v>4</v>
      </c>
      <c r="K112" s="109" t="s">
        <v>16</v>
      </c>
      <c r="L112" s="109" t="s">
        <v>427</v>
      </c>
      <c r="N112" s="3">
        <v>490</v>
      </c>
      <c r="O112" s="102">
        <f t="shared" si="6"/>
        <v>4</v>
      </c>
      <c r="P112" s="135">
        <f t="shared" si="7"/>
        <v>1960</v>
      </c>
      <c r="S112" s="63"/>
    </row>
    <row r="113" spans="1:19" ht="15.75" customHeight="1" x14ac:dyDescent="0.25">
      <c r="B113" s="70" t="s">
        <v>177</v>
      </c>
      <c r="C113" s="109" t="s">
        <v>94</v>
      </c>
      <c r="D113" s="109" t="s">
        <v>434</v>
      </c>
      <c r="E113" s="109" t="s">
        <v>412</v>
      </c>
      <c r="F113" s="109" t="s">
        <v>12</v>
      </c>
      <c r="G113" s="80" t="s">
        <v>430</v>
      </c>
      <c r="H113" s="109" t="s">
        <v>141</v>
      </c>
      <c r="I113" s="109" t="s">
        <v>163</v>
      </c>
      <c r="J113" s="102">
        <v>4</v>
      </c>
      <c r="K113" s="109" t="s">
        <v>16</v>
      </c>
      <c r="L113" s="109" t="s">
        <v>427</v>
      </c>
      <c r="N113" s="82">
        <v>490</v>
      </c>
      <c r="O113" s="102">
        <f t="shared" si="6"/>
        <v>4</v>
      </c>
      <c r="P113" s="135">
        <f t="shared" si="7"/>
        <v>1960</v>
      </c>
      <c r="S113" s="63"/>
    </row>
    <row r="114" spans="1:19" ht="15.75" customHeight="1" x14ac:dyDescent="0.25">
      <c r="B114" s="70" t="s">
        <v>180</v>
      </c>
      <c r="C114" s="109" t="s">
        <v>435</v>
      </c>
      <c r="D114" s="109" t="s">
        <v>436</v>
      </c>
      <c r="E114" s="110" t="s">
        <v>251</v>
      </c>
      <c r="F114" s="4" t="s">
        <v>12</v>
      </c>
      <c r="G114" s="2" t="s">
        <v>252</v>
      </c>
      <c r="H114" s="109" t="s">
        <v>213</v>
      </c>
      <c r="I114" s="109" t="s">
        <v>157</v>
      </c>
      <c r="J114" s="109">
        <v>4.5</v>
      </c>
      <c r="K114" s="109" t="s">
        <v>16</v>
      </c>
      <c r="L114" s="109" t="s">
        <v>427</v>
      </c>
      <c r="N114" s="71">
        <v>420</v>
      </c>
      <c r="O114" s="102">
        <f t="shared" si="6"/>
        <v>4.5</v>
      </c>
      <c r="P114" s="135">
        <f t="shared" si="7"/>
        <v>1890</v>
      </c>
      <c r="S114" s="63"/>
    </row>
    <row r="115" spans="1:19" ht="15.75" customHeight="1" x14ac:dyDescent="0.25">
      <c r="B115" s="70" t="s">
        <v>184</v>
      </c>
      <c r="C115" s="109" t="s">
        <v>344</v>
      </c>
      <c r="D115" s="109" t="s">
        <v>437</v>
      </c>
      <c r="E115" s="110" t="s">
        <v>251</v>
      </c>
      <c r="F115" s="110" t="s">
        <v>12</v>
      </c>
      <c r="G115" s="80" t="s">
        <v>259</v>
      </c>
      <c r="H115" s="102" t="s">
        <v>135</v>
      </c>
      <c r="I115" s="102" t="s">
        <v>157</v>
      </c>
      <c r="J115" s="109">
        <v>4.5</v>
      </c>
      <c r="K115" s="109" t="s">
        <v>16</v>
      </c>
      <c r="L115" s="109" t="s">
        <v>427</v>
      </c>
      <c r="N115" s="82">
        <v>490</v>
      </c>
      <c r="O115" s="102">
        <f t="shared" si="6"/>
        <v>4.5</v>
      </c>
      <c r="P115" s="135">
        <f t="shared" si="7"/>
        <v>2205</v>
      </c>
      <c r="S115" s="63"/>
    </row>
    <row r="116" spans="1:19" ht="15.75" customHeight="1" x14ac:dyDescent="0.25">
      <c r="B116" s="70" t="s">
        <v>186</v>
      </c>
      <c r="C116" s="109" t="s">
        <v>438</v>
      </c>
      <c r="D116" s="109" t="s">
        <v>439</v>
      </c>
      <c r="E116" s="110" t="s">
        <v>251</v>
      </c>
      <c r="F116" s="110" t="s">
        <v>11</v>
      </c>
      <c r="G116" s="81" t="s">
        <v>267</v>
      </c>
      <c r="H116" s="102" t="s">
        <v>440</v>
      </c>
      <c r="I116" s="102" t="s">
        <v>163</v>
      </c>
      <c r="J116" s="109">
        <v>4.5</v>
      </c>
      <c r="K116" s="109" t="s">
        <v>16</v>
      </c>
      <c r="L116" s="109" t="s">
        <v>441</v>
      </c>
      <c r="N116" s="82">
        <v>420</v>
      </c>
      <c r="O116" s="102">
        <f t="shared" si="6"/>
        <v>4.5</v>
      </c>
      <c r="P116" s="135">
        <f t="shared" si="7"/>
        <v>1890</v>
      </c>
      <c r="S116" s="63"/>
    </row>
    <row r="117" spans="1:19" ht="15.75" customHeight="1" x14ac:dyDescent="0.25">
      <c r="A117" s="5"/>
      <c r="B117" s="70" t="s">
        <v>191</v>
      </c>
      <c r="C117" s="109" t="s">
        <v>442</v>
      </c>
      <c r="D117" s="109" t="s">
        <v>443</v>
      </c>
      <c r="E117" s="110" t="s">
        <v>251</v>
      </c>
      <c r="F117" s="110" t="s">
        <v>11</v>
      </c>
      <c r="G117" s="81" t="s">
        <v>253</v>
      </c>
      <c r="H117" s="102" t="s">
        <v>141</v>
      </c>
      <c r="I117" s="102" t="s">
        <v>163</v>
      </c>
      <c r="J117" s="109">
        <v>4.5</v>
      </c>
      <c r="K117" s="109" t="s">
        <v>16</v>
      </c>
      <c r="L117" s="109" t="s">
        <v>444</v>
      </c>
      <c r="N117" s="71">
        <v>490</v>
      </c>
      <c r="O117" s="102">
        <f t="shared" si="6"/>
        <v>4.5</v>
      </c>
      <c r="P117" s="135">
        <f t="shared" si="7"/>
        <v>2205</v>
      </c>
      <c r="S117" s="63"/>
    </row>
    <row r="118" spans="1:19" ht="15.75" customHeight="1" x14ac:dyDescent="0.25">
      <c r="A118" s="5"/>
      <c r="B118" s="70" t="s">
        <v>195</v>
      </c>
      <c r="C118" s="109" t="s">
        <v>70</v>
      </c>
      <c r="D118" s="109" t="s">
        <v>445</v>
      </c>
      <c r="E118" s="110" t="s">
        <v>251</v>
      </c>
      <c r="F118" s="110" t="s">
        <v>11</v>
      </c>
      <c r="G118" s="81" t="s">
        <v>254</v>
      </c>
      <c r="H118" s="102" t="s">
        <v>440</v>
      </c>
      <c r="I118" s="102" t="s">
        <v>163</v>
      </c>
      <c r="J118" s="109">
        <v>4.5</v>
      </c>
      <c r="K118" s="109" t="s">
        <v>16</v>
      </c>
      <c r="L118" s="109" t="s">
        <v>446</v>
      </c>
      <c r="N118" s="71">
        <v>420</v>
      </c>
      <c r="O118" s="102">
        <f t="shared" si="6"/>
        <v>4.5</v>
      </c>
      <c r="P118" s="135">
        <f t="shared" si="7"/>
        <v>1890</v>
      </c>
      <c r="S118" s="63"/>
    </row>
    <row r="119" spans="1:19" ht="15.75" customHeight="1" x14ac:dyDescent="0.25">
      <c r="A119" s="5"/>
      <c r="B119" s="70" t="s">
        <v>198</v>
      </c>
      <c r="C119" s="109" t="s">
        <v>322</v>
      </c>
      <c r="D119" s="109" t="s">
        <v>447</v>
      </c>
      <c r="E119" s="4" t="s">
        <v>251</v>
      </c>
      <c r="F119" s="4" t="s">
        <v>11</v>
      </c>
      <c r="G119" s="80" t="s">
        <v>259</v>
      </c>
      <c r="H119" s="102" t="s">
        <v>135</v>
      </c>
      <c r="I119" s="102" t="s">
        <v>157</v>
      </c>
      <c r="J119" s="109">
        <v>4.5</v>
      </c>
      <c r="K119" s="109" t="s">
        <v>16</v>
      </c>
      <c r="L119" s="109" t="s">
        <v>427</v>
      </c>
      <c r="N119" s="71">
        <v>490</v>
      </c>
      <c r="O119" s="102">
        <f t="shared" si="6"/>
        <v>4.5</v>
      </c>
      <c r="P119" s="135">
        <f t="shared" si="7"/>
        <v>2205</v>
      </c>
      <c r="S119" s="63"/>
    </row>
    <row r="120" spans="1:19" ht="15.75" customHeight="1" x14ac:dyDescent="0.25">
      <c r="A120" s="5"/>
      <c r="B120" s="70" t="s">
        <v>201</v>
      </c>
      <c r="C120" s="109" t="s">
        <v>448</v>
      </c>
      <c r="D120" s="109" t="s">
        <v>449</v>
      </c>
      <c r="E120" s="110" t="s">
        <v>251</v>
      </c>
      <c r="F120" s="110" t="s">
        <v>11</v>
      </c>
      <c r="G120" s="81" t="s">
        <v>261</v>
      </c>
      <c r="H120" s="102" t="s">
        <v>205</v>
      </c>
      <c r="I120" s="102" t="s">
        <v>157</v>
      </c>
      <c r="J120" s="109">
        <v>4.5</v>
      </c>
      <c r="K120" s="109" t="s">
        <v>16</v>
      </c>
      <c r="L120" s="109" t="s">
        <v>427</v>
      </c>
      <c r="N120" s="71">
        <v>490</v>
      </c>
      <c r="O120" s="102">
        <f t="shared" si="6"/>
        <v>4.5</v>
      </c>
      <c r="P120" s="135">
        <f t="shared" si="7"/>
        <v>2205</v>
      </c>
      <c r="S120" s="63"/>
    </row>
    <row r="121" spans="1:19" ht="15.75" customHeight="1" x14ac:dyDescent="0.25">
      <c r="A121" s="5"/>
      <c r="B121" s="70" t="s">
        <v>206</v>
      </c>
      <c r="C121" s="109" t="s">
        <v>94</v>
      </c>
      <c r="D121" s="109" t="s">
        <v>450</v>
      </c>
      <c r="E121" s="110" t="s">
        <v>251</v>
      </c>
      <c r="F121" s="110" t="s">
        <v>11</v>
      </c>
      <c r="G121" s="81" t="s">
        <v>252</v>
      </c>
      <c r="H121" s="102" t="s">
        <v>213</v>
      </c>
      <c r="I121" s="102" t="s">
        <v>163</v>
      </c>
      <c r="J121" s="109">
        <v>4.5</v>
      </c>
      <c r="K121" s="109" t="s">
        <v>16</v>
      </c>
      <c r="L121" s="109" t="s">
        <v>427</v>
      </c>
      <c r="N121" s="71">
        <v>420</v>
      </c>
      <c r="O121" s="102">
        <f t="shared" si="6"/>
        <v>4.5</v>
      </c>
      <c r="P121" s="135">
        <f t="shared" si="7"/>
        <v>1890</v>
      </c>
      <c r="S121" s="63"/>
    </row>
    <row r="122" spans="1:19" ht="15.75" customHeight="1" x14ac:dyDescent="0.25">
      <c r="A122" s="5"/>
      <c r="B122" s="70" t="s">
        <v>209</v>
      </c>
      <c r="C122" s="109" t="s">
        <v>151</v>
      </c>
      <c r="D122" s="109" t="s">
        <v>451</v>
      </c>
      <c r="E122" s="110" t="s">
        <v>251</v>
      </c>
      <c r="F122" s="110" t="s">
        <v>11</v>
      </c>
      <c r="G122" s="81" t="s">
        <v>259</v>
      </c>
      <c r="H122" s="102" t="s">
        <v>135</v>
      </c>
      <c r="I122" s="102" t="s">
        <v>163</v>
      </c>
      <c r="J122" s="109">
        <v>4.5</v>
      </c>
      <c r="K122" s="109" t="s">
        <v>16</v>
      </c>
      <c r="L122" s="109" t="s">
        <v>427</v>
      </c>
      <c r="N122" s="82">
        <v>350</v>
      </c>
      <c r="O122" s="102">
        <f t="shared" si="6"/>
        <v>4.5</v>
      </c>
      <c r="P122" s="135">
        <f t="shared" si="7"/>
        <v>1575</v>
      </c>
      <c r="S122" s="63"/>
    </row>
    <row r="123" spans="1:19" ht="15.75" customHeight="1" x14ac:dyDescent="0.25">
      <c r="A123" s="5"/>
      <c r="B123" s="101" t="s">
        <v>214</v>
      </c>
      <c r="C123" s="109" t="s">
        <v>435</v>
      </c>
      <c r="D123" s="109" t="s">
        <v>452</v>
      </c>
      <c r="E123" s="110" t="s">
        <v>251</v>
      </c>
      <c r="F123" s="110" t="s">
        <v>11</v>
      </c>
      <c r="G123" s="81" t="s">
        <v>261</v>
      </c>
      <c r="H123" s="102" t="s">
        <v>205</v>
      </c>
      <c r="I123" s="102" t="s">
        <v>157</v>
      </c>
      <c r="J123" s="109">
        <v>4.5</v>
      </c>
      <c r="K123" s="109" t="s">
        <v>16</v>
      </c>
      <c r="L123" s="109" t="s">
        <v>427</v>
      </c>
      <c r="N123" s="71">
        <v>490</v>
      </c>
      <c r="O123" s="102">
        <f t="shared" si="6"/>
        <v>4.5</v>
      </c>
      <c r="P123" s="135">
        <f t="shared" si="7"/>
        <v>2205</v>
      </c>
      <c r="S123" s="63"/>
    </row>
    <row r="124" spans="1:19" ht="15.75" customHeight="1" x14ac:dyDescent="0.25">
      <c r="A124" s="5"/>
      <c r="B124" s="101" t="s">
        <v>218</v>
      </c>
      <c r="C124" s="109" t="s">
        <v>453</v>
      </c>
      <c r="D124" s="109" t="s">
        <v>454</v>
      </c>
      <c r="E124" s="4" t="s">
        <v>257</v>
      </c>
      <c r="F124" s="4" t="s">
        <v>109</v>
      </c>
      <c r="G124" s="80" t="s">
        <v>260</v>
      </c>
      <c r="H124" s="102" t="s">
        <v>143</v>
      </c>
      <c r="I124" s="102" t="s">
        <v>157</v>
      </c>
      <c r="J124" s="109">
        <v>4.5</v>
      </c>
      <c r="K124" s="72" t="s">
        <v>148</v>
      </c>
      <c r="L124" s="109" t="s">
        <v>446</v>
      </c>
      <c r="N124" s="73">
        <f>420+150</f>
        <v>570</v>
      </c>
      <c r="O124" s="102">
        <f t="shared" si="6"/>
        <v>4.5</v>
      </c>
      <c r="P124" s="135">
        <f t="shared" si="7"/>
        <v>2565</v>
      </c>
      <c r="S124" s="63"/>
    </row>
    <row r="125" spans="1:19" ht="15.75" customHeight="1" x14ac:dyDescent="0.25">
      <c r="A125" s="5"/>
      <c r="B125" s="101" t="s">
        <v>221</v>
      </c>
      <c r="C125" s="109" t="s">
        <v>83</v>
      </c>
      <c r="D125" s="109" t="s">
        <v>455</v>
      </c>
      <c r="E125" s="110" t="s">
        <v>257</v>
      </c>
      <c r="F125" s="4" t="s">
        <v>12</v>
      </c>
      <c r="G125" s="80" t="s">
        <v>456</v>
      </c>
      <c r="H125" s="102" t="s">
        <v>457</v>
      </c>
      <c r="I125" s="102" t="s">
        <v>157</v>
      </c>
      <c r="J125" s="109">
        <v>4.5</v>
      </c>
      <c r="K125" s="109"/>
      <c r="L125" s="109" t="s">
        <v>427</v>
      </c>
      <c r="N125" s="82">
        <v>420</v>
      </c>
      <c r="O125" s="102">
        <f t="shared" si="6"/>
        <v>4.5</v>
      </c>
      <c r="P125" s="135">
        <f t="shared" si="7"/>
        <v>1890</v>
      </c>
      <c r="S125" s="63"/>
    </row>
    <row r="126" spans="1:19" ht="15.75" customHeight="1" x14ac:dyDescent="0.25">
      <c r="B126" s="101" t="s">
        <v>223</v>
      </c>
      <c r="C126" s="109" t="s">
        <v>458</v>
      </c>
      <c r="D126" s="109" t="s">
        <v>439</v>
      </c>
      <c r="E126" s="110" t="s">
        <v>251</v>
      </c>
      <c r="F126" s="110" t="s">
        <v>11</v>
      </c>
      <c r="G126" s="81" t="s">
        <v>261</v>
      </c>
      <c r="H126" s="102" t="s">
        <v>205</v>
      </c>
      <c r="I126" s="102" t="s">
        <v>163</v>
      </c>
      <c r="J126" s="109">
        <v>4.5</v>
      </c>
      <c r="K126" s="109" t="s">
        <v>16</v>
      </c>
      <c r="L126" s="109" t="s">
        <v>441</v>
      </c>
      <c r="N126" s="71">
        <v>490</v>
      </c>
      <c r="O126" s="102">
        <f t="shared" si="6"/>
        <v>4.5</v>
      </c>
      <c r="P126" s="135">
        <f t="shared" si="7"/>
        <v>2205</v>
      </c>
      <c r="S126" s="63"/>
    </row>
    <row r="127" spans="1:19" ht="15.75" customHeight="1" x14ac:dyDescent="0.25">
      <c r="B127" s="101" t="s">
        <v>227</v>
      </c>
      <c r="C127" s="109" t="s">
        <v>459</v>
      </c>
      <c r="D127" s="109" t="s">
        <v>460</v>
      </c>
      <c r="E127" s="4" t="s">
        <v>251</v>
      </c>
      <c r="F127" s="4" t="s">
        <v>11</v>
      </c>
      <c r="G127" s="80" t="s">
        <v>259</v>
      </c>
      <c r="H127" s="102" t="s">
        <v>135</v>
      </c>
      <c r="I127" s="102" t="s">
        <v>157</v>
      </c>
      <c r="J127" s="109">
        <v>4.5</v>
      </c>
      <c r="K127" s="109" t="s">
        <v>16</v>
      </c>
      <c r="L127" s="109" t="s">
        <v>427</v>
      </c>
      <c r="N127" s="71">
        <v>490</v>
      </c>
      <c r="O127" s="102">
        <f t="shared" si="6"/>
        <v>4.5</v>
      </c>
      <c r="P127" s="135">
        <f t="shared" si="7"/>
        <v>2205</v>
      </c>
      <c r="S127" s="63"/>
    </row>
    <row r="128" spans="1:19" ht="15.75" customHeight="1" x14ac:dyDescent="0.25">
      <c r="B128" s="101" t="s">
        <v>231</v>
      </c>
      <c r="C128" s="109" t="s">
        <v>236</v>
      </c>
      <c r="D128" s="109" t="s">
        <v>461</v>
      </c>
      <c r="E128" s="110" t="s">
        <v>251</v>
      </c>
      <c r="F128" s="4" t="s">
        <v>12</v>
      </c>
      <c r="G128" s="80" t="s">
        <v>252</v>
      </c>
      <c r="H128" s="102" t="s">
        <v>213</v>
      </c>
      <c r="I128" s="102" t="s">
        <v>157</v>
      </c>
      <c r="J128" s="109">
        <v>4.5</v>
      </c>
      <c r="K128" s="72" t="s">
        <v>148</v>
      </c>
      <c r="L128" s="109" t="s">
        <v>427</v>
      </c>
      <c r="N128" s="73">
        <f>350+150</f>
        <v>500</v>
      </c>
      <c r="O128" s="102">
        <f t="shared" si="6"/>
        <v>4.5</v>
      </c>
      <c r="P128" s="135">
        <f t="shared" si="7"/>
        <v>2250</v>
      </c>
      <c r="S128" s="63"/>
    </row>
    <row r="129" spans="2:19" ht="15.75" customHeight="1" x14ac:dyDescent="0.25">
      <c r="B129" s="101" t="s">
        <v>327</v>
      </c>
      <c r="C129" s="109" t="s">
        <v>462</v>
      </c>
      <c r="D129" s="109" t="s">
        <v>463</v>
      </c>
      <c r="E129" s="110" t="s">
        <v>251</v>
      </c>
      <c r="F129" s="4" t="s">
        <v>11</v>
      </c>
      <c r="G129" s="81" t="s">
        <v>259</v>
      </c>
      <c r="H129" s="102" t="s">
        <v>135</v>
      </c>
      <c r="I129" s="102" t="s">
        <v>157</v>
      </c>
      <c r="J129" s="109">
        <v>4.5</v>
      </c>
      <c r="K129" s="109" t="s">
        <v>16</v>
      </c>
      <c r="L129" s="109" t="s">
        <v>427</v>
      </c>
      <c r="N129" s="71">
        <v>350</v>
      </c>
      <c r="O129" s="102">
        <f t="shared" si="6"/>
        <v>4.5</v>
      </c>
      <c r="P129" s="135">
        <f t="shared" si="7"/>
        <v>1575</v>
      </c>
      <c r="S129" s="63"/>
    </row>
    <row r="130" spans="2:19" ht="15.75" customHeight="1" x14ac:dyDescent="0.25">
      <c r="B130" s="101" t="s">
        <v>330</v>
      </c>
      <c r="C130" s="109" t="s">
        <v>425</v>
      </c>
      <c r="D130" s="109" t="s">
        <v>464</v>
      </c>
      <c r="E130" s="4" t="s">
        <v>251</v>
      </c>
      <c r="F130" s="4" t="s">
        <v>11</v>
      </c>
      <c r="G130" s="81" t="s">
        <v>465</v>
      </c>
      <c r="H130" s="102" t="s">
        <v>213</v>
      </c>
      <c r="I130" s="102" t="s">
        <v>163</v>
      </c>
      <c r="J130" s="109">
        <v>4.5</v>
      </c>
      <c r="K130" s="109" t="s">
        <v>16</v>
      </c>
      <c r="L130" s="109" t="s">
        <v>427</v>
      </c>
      <c r="N130" s="71">
        <v>420</v>
      </c>
      <c r="O130" s="102">
        <f t="shared" si="6"/>
        <v>4.5</v>
      </c>
      <c r="P130" s="135">
        <f t="shared" si="7"/>
        <v>1890</v>
      </c>
      <c r="S130" s="63"/>
    </row>
    <row r="131" spans="2:19" ht="15.75" customHeight="1" x14ac:dyDescent="0.25">
      <c r="B131" s="101" t="s">
        <v>332</v>
      </c>
      <c r="C131" s="109" t="s">
        <v>466</v>
      </c>
      <c r="D131" s="109" t="s">
        <v>467</v>
      </c>
      <c r="E131" s="110" t="s">
        <v>257</v>
      </c>
      <c r="F131" s="110" t="s">
        <v>109</v>
      </c>
      <c r="G131" s="80" t="s">
        <v>260</v>
      </c>
      <c r="H131" s="102" t="s">
        <v>143</v>
      </c>
      <c r="I131" s="102" t="s">
        <v>157</v>
      </c>
      <c r="J131" s="109">
        <v>4.5</v>
      </c>
      <c r="K131" s="109" t="s">
        <v>16</v>
      </c>
      <c r="L131" s="109" t="s">
        <v>446</v>
      </c>
      <c r="N131" s="71">
        <v>420</v>
      </c>
      <c r="O131" s="102">
        <f t="shared" si="6"/>
        <v>4.5</v>
      </c>
      <c r="P131" s="135">
        <f t="shared" si="7"/>
        <v>1890</v>
      </c>
      <c r="S131" s="63"/>
    </row>
    <row r="132" spans="2:19" ht="15.75" customHeight="1" x14ac:dyDescent="0.25">
      <c r="B132" s="125" t="s">
        <v>335</v>
      </c>
      <c r="C132" s="110" t="s">
        <v>468</v>
      </c>
      <c r="D132" s="110" t="s">
        <v>469</v>
      </c>
      <c r="E132" s="110" t="s">
        <v>251</v>
      </c>
      <c r="F132" s="110" t="s">
        <v>12</v>
      </c>
      <c r="G132" s="81" t="s">
        <v>259</v>
      </c>
      <c r="H132" s="4" t="s">
        <v>135</v>
      </c>
      <c r="I132" s="4" t="s">
        <v>157</v>
      </c>
      <c r="J132" s="110">
        <v>4.5</v>
      </c>
      <c r="K132" s="110" t="s">
        <v>16</v>
      </c>
      <c r="L132" s="110" t="s">
        <v>427</v>
      </c>
      <c r="M132" s="108"/>
      <c r="N132" s="117">
        <v>350</v>
      </c>
      <c r="O132" s="102">
        <f t="shared" si="6"/>
        <v>4.5</v>
      </c>
      <c r="P132" s="135">
        <f t="shared" si="7"/>
        <v>1575</v>
      </c>
      <c r="S132" s="63"/>
    </row>
    <row r="133" spans="2:19" ht="15.75" customHeight="1" x14ac:dyDescent="0.25">
      <c r="B133" s="101" t="s">
        <v>413</v>
      </c>
      <c r="C133" s="109" t="s">
        <v>107</v>
      </c>
      <c r="D133" s="109" t="s">
        <v>470</v>
      </c>
      <c r="E133" s="110" t="s">
        <v>251</v>
      </c>
      <c r="F133" s="110" t="s">
        <v>11</v>
      </c>
      <c r="G133" s="81" t="s">
        <v>252</v>
      </c>
      <c r="H133" s="102" t="s">
        <v>213</v>
      </c>
      <c r="I133" s="102" t="s">
        <v>163</v>
      </c>
      <c r="J133" s="109"/>
      <c r="K133" s="109" t="s">
        <v>16</v>
      </c>
      <c r="L133" s="109" t="s">
        <v>427</v>
      </c>
      <c r="N133" s="71"/>
      <c r="O133" s="109"/>
      <c r="P133" s="136"/>
    </row>
    <row r="134" spans="2:19" ht="15.75" customHeight="1" x14ac:dyDescent="0.25">
      <c r="B134" s="101" t="s">
        <v>414</v>
      </c>
      <c r="C134" s="109" t="s">
        <v>106</v>
      </c>
      <c r="D134" s="109" t="s">
        <v>471</v>
      </c>
      <c r="E134" s="110" t="s">
        <v>251</v>
      </c>
      <c r="F134" s="110" t="s">
        <v>11</v>
      </c>
      <c r="G134" s="81" t="s">
        <v>426</v>
      </c>
      <c r="H134" s="102" t="s">
        <v>141</v>
      </c>
      <c r="I134" s="102" t="s">
        <v>157</v>
      </c>
      <c r="J134" s="109"/>
      <c r="K134" s="109" t="s">
        <v>16</v>
      </c>
      <c r="L134" s="109" t="s">
        <v>427</v>
      </c>
      <c r="N134" s="71"/>
      <c r="O134" s="109"/>
      <c r="P134" s="136"/>
    </row>
    <row r="135" spans="2:19" ht="15.75" customHeight="1" x14ac:dyDescent="0.25">
      <c r="B135" s="101" t="s">
        <v>415</v>
      </c>
      <c r="C135" s="109" t="s">
        <v>299</v>
      </c>
      <c r="D135" s="109" t="s">
        <v>472</v>
      </c>
      <c r="E135" s="110" t="s">
        <v>251</v>
      </c>
      <c r="F135" s="110" t="s">
        <v>11</v>
      </c>
      <c r="G135" s="81" t="s">
        <v>258</v>
      </c>
      <c r="H135" s="102" t="s">
        <v>19</v>
      </c>
      <c r="I135" s="102" t="s">
        <v>157</v>
      </c>
      <c r="J135" s="109"/>
      <c r="K135" s="109" t="s">
        <v>16</v>
      </c>
      <c r="L135" s="109" t="s">
        <v>427</v>
      </c>
      <c r="N135" s="71"/>
      <c r="O135" s="109"/>
      <c r="P135" s="136"/>
    </row>
    <row r="136" spans="2:19" ht="15.75" customHeight="1" x14ac:dyDescent="0.25">
      <c r="B136" s="101" t="s">
        <v>416</v>
      </c>
      <c r="C136" s="109" t="s">
        <v>473</v>
      </c>
      <c r="D136" s="109" t="s">
        <v>474</v>
      </c>
      <c r="E136" s="110" t="s">
        <v>251</v>
      </c>
      <c r="F136" s="110" t="s">
        <v>11</v>
      </c>
      <c r="G136" s="81" t="s">
        <v>254</v>
      </c>
      <c r="H136" s="102" t="s">
        <v>440</v>
      </c>
      <c r="I136" s="102" t="s">
        <v>157</v>
      </c>
      <c r="J136" s="109"/>
      <c r="K136" s="109" t="s">
        <v>16</v>
      </c>
      <c r="L136" s="109" t="s">
        <v>427</v>
      </c>
      <c r="N136" s="71"/>
      <c r="O136" s="109"/>
      <c r="P136" s="136"/>
    </row>
    <row r="137" spans="2:19" ht="15.75" customHeight="1" x14ac:dyDescent="0.25">
      <c r="B137" s="101" t="s">
        <v>417</v>
      </c>
      <c r="C137" s="109" t="s">
        <v>475</v>
      </c>
      <c r="D137" s="109" t="s">
        <v>474</v>
      </c>
      <c r="E137" s="110" t="s">
        <v>251</v>
      </c>
      <c r="F137" s="110" t="s">
        <v>11</v>
      </c>
      <c r="G137" s="81" t="s">
        <v>259</v>
      </c>
      <c r="H137" s="102" t="s">
        <v>135</v>
      </c>
      <c r="I137" s="102" t="s">
        <v>157</v>
      </c>
      <c r="J137" s="109"/>
      <c r="K137" s="109" t="s">
        <v>16</v>
      </c>
      <c r="L137" s="109" t="s">
        <v>427</v>
      </c>
      <c r="N137" s="71"/>
      <c r="O137" s="109"/>
      <c r="P137" s="136"/>
    </row>
    <row r="138" spans="2:19" ht="15.75" customHeight="1" x14ac:dyDescent="0.25">
      <c r="B138" s="101" t="s">
        <v>418</v>
      </c>
      <c r="C138" s="109" t="s">
        <v>106</v>
      </c>
      <c r="D138" s="109" t="s">
        <v>476</v>
      </c>
      <c r="E138" s="110" t="s">
        <v>251</v>
      </c>
      <c r="F138" s="110" t="s">
        <v>11</v>
      </c>
      <c r="G138" s="81" t="s">
        <v>259</v>
      </c>
      <c r="H138" s="102" t="s">
        <v>135</v>
      </c>
      <c r="I138" s="102" t="s">
        <v>163</v>
      </c>
      <c r="J138" s="109"/>
      <c r="K138" s="109" t="s">
        <v>16</v>
      </c>
      <c r="L138" s="109" t="s">
        <v>427</v>
      </c>
      <c r="N138" s="71"/>
      <c r="O138" s="109"/>
      <c r="P138" s="136"/>
    </row>
    <row r="139" spans="2:19" ht="15.75" customHeight="1" x14ac:dyDescent="0.25">
      <c r="B139" s="101" t="s">
        <v>419</v>
      </c>
      <c r="C139" s="109" t="s">
        <v>477</v>
      </c>
      <c r="D139" s="109" t="s">
        <v>478</v>
      </c>
      <c r="E139" s="110" t="s">
        <v>257</v>
      </c>
      <c r="F139" s="110" t="s">
        <v>109</v>
      </c>
      <c r="G139" s="81" t="s">
        <v>252</v>
      </c>
      <c r="H139" s="102" t="s">
        <v>213</v>
      </c>
      <c r="I139" s="102" t="s">
        <v>157</v>
      </c>
      <c r="J139" s="109"/>
      <c r="K139" s="109" t="s">
        <v>16</v>
      </c>
      <c r="L139" s="109" t="s">
        <v>427</v>
      </c>
      <c r="N139" s="71"/>
      <c r="O139" s="109"/>
      <c r="P139" s="136"/>
    </row>
    <row r="140" spans="2:19" s="156" customFormat="1" ht="15.75" customHeight="1" x14ac:dyDescent="0.25">
      <c r="B140" s="101" t="s">
        <v>420</v>
      </c>
      <c r="C140" s="109" t="s">
        <v>479</v>
      </c>
      <c r="D140" s="109" t="s">
        <v>480</v>
      </c>
      <c r="E140" s="4" t="s">
        <v>251</v>
      </c>
      <c r="F140" s="4" t="s">
        <v>11</v>
      </c>
      <c r="G140" s="81" t="s">
        <v>252</v>
      </c>
      <c r="H140" s="102" t="s">
        <v>213</v>
      </c>
      <c r="I140" s="102" t="s">
        <v>157</v>
      </c>
      <c r="J140" s="109"/>
      <c r="K140" s="74" t="s">
        <v>148</v>
      </c>
      <c r="L140" s="109" t="s">
        <v>427</v>
      </c>
      <c r="M140" s="107"/>
      <c r="N140" s="71"/>
      <c r="O140" s="109"/>
      <c r="P140" s="136"/>
    </row>
    <row r="141" spans="2:19" ht="15.75" customHeight="1" x14ac:dyDescent="0.25">
      <c r="B141" s="101" t="s">
        <v>421</v>
      </c>
      <c r="C141" s="109" t="s">
        <v>481</v>
      </c>
      <c r="D141" s="109" t="s">
        <v>482</v>
      </c>
      <c r="E141" s="110" t="s">
        <v>251</v>
      </c>
      <c r="F141" s="110" t="s">
        <v>11</v>
      </c>
      <c r="G141" s="81" t="s">
        <v>259</v>
      </c>
      <c r="H141" s="102" t="s">
        <v>135</v>
      </c>
      <c r="I141" s="102" t="s">
        <v>157</v>
      </c>
      <c r="J141" s="109"/>
      <c r="K141" s="109" t="s">
        <v>16</v>
      </c>
      <c r="L141" s="109" t="s">
        <v>427</v>
      </c>
      <c r="N141" s="71"/>
      <c r="O141" s="109"/>
      <c r="P141" s="136"/>
    </row>
    <row r="142" spans="2:19" ht="15.75" customHeight="1" x14ac:dyDescent="0.25">
      <c r="B142" s="101" t="s">
        <v>483</v>
      </c>
      <c r="C142" s="109" t="s">
        <v>484</v>
      </c>
      <c r="D142" s="109" t="s">
        <v>485</v>
      </c>
      <c r="E142" s="110" t="s">
        <v>257</v>
      </c>
      <c r="F142" s="4" t="s">
        <v>109</v>
      </c>
      <c r="G142" s="81" t="s">
        <v>258</v>
      </c>
      <c r="H142" s="102" t="s">
        <v>19</v>
      </c>
      <c r="I142" s="102" t="s">
        <v>157</v>
      </c>
      <c r="J142" s="109"/>
      <c r="K142" s="109" t="s">
        <v>16</v>
      </c>
      <c r="L142" s="109" t="s">
        <v>427</v>
      </c>
      <c r="N142" s="71"/>
      <c r="O142" s="109"/>
      <c r="P142" s="136"/>
    </row>
    <row r="143" spans="2:19" ht="15.75" customHeight="1" x14ac:dyDescent="0.25">
      <c r="B143" s="101" t="s">
        <v>486</v>
      </c>
      <c r="C143" s="109" t="s">
        <v>487</v>
      </c>
      <c r="D143" s="109" t="s">
        <v>329</v>
      </c>
      <c r="E143" s="110" t="s">
        <v>257</v>
      </c>
      <c r="F143" s="4" t="s">
        <v>12</v>
      </c>
      <c r="G143" s="81" t="s">
        <v>456</v>
      </c>
      <c r="H143" s="102" t="s">
        <v>457</v>
      </c>
      <c r="I143" s="102" t="s">
        <v>157</v>
      </c>
      <c r="J143" s="109"/>
      <c r="K143" s="109" t="s">
        <v>16</v>
      </c>
      <c r="L143" s="109" t="s">
        <v>427</v>
      </c>
      <c r="N143" s="71"/>
      <c r="O143" s="109"/>
      <c r="P143" s="136"/>
    </row>
    <row r="144" spans="2:19" ht="15.75" customHeight="1" x14ac:dyDescent="0.25">
      <c r="B144" s="101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5"/>
      <c r="N144" s="76" t="s">
        <v>488</v>
      </c>
      <c r="O144" s="174">
        <f>SUM(O109:O143)</f>
        <v>105.5</v>
      </c>
      <c r="P144" s="136">
        <f>SUM(P109:P143)</f>
        <v>47445</v>
      </c>
    </row>
    <row r="145" spans="2:33" ht="15.75" customHeight="1" x14ac:dyDescent="0.25">
      <c r="B145" s="101"/>
      <c r="C145" s="109"/>
      <c r="D145" s="109"/>
      <c r="E145" s="101"/>
      <c r="F145" s="101"/>
      <c r="G145" s="109"/>
      <c r="H145" s="101"/>
      <c r="I145" s="101"/>
      <c r="J145" s="101"/>
      <c r="K145" s="101"/>
      <c r="L145" s="101"/>
      <c r="N145" s="77"/>
      <c r="O145" s="78"/>
      <c r="P145" s="79"/>
    </row>
    <row r="146" spans="2:33" x14ac:dyDescent="0.25">
      <c r="N146" s="77"/>
      <c r="O146" s="166"/>
      <c r="P146" s="79"/>
    </row>
    <row r="148" spans="2:33" s="5" customFormat="1" ht="18.75" x14ac:dyDescent="0.3">
      <c r="B148" s="97" t="s">
        <v>272</v>
      </c>
      <c r="E148" s="86"/>
      <c r="F148" s="86"/>
      <c r="H148" s="86"/>
      <c r="I148" s="86"/>
      <c r="J148" s="86"/>
      <c r="K148" s="86"/>
      <c r="L148" s="86"/>
      <c r="N148" s="134"/>
      <c r="O148" s="179"/>
      <c r="P148" s="63"/>
      <c r="Q148" s="6"/>
      <c r="R148" s="7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2:33" s="52" customFormat="1" ht="69.75" customHeight="1" x14ac:dyDescent="0.25">
      <c r="B149" s="149" t="s">
        <v>0</v>
      </c>
      <c r="C149" s="148" t="s">
        <v>1</v>
      </c>
      <c r="D149" s="148" t="s">
        <v>2</v>
      </c>
      <c r="E149" s="149" t="s">
        <v>273</v>
      </c>
      <c r="F149" s="149" t="s">
        <v>274</v>
      </c>
      <c r="G149" s="148" t="s">
        <v>5</v>
      </c>
      <c r="H149" s="149" t="s">
        <v>6</v>
      </c>
      <c r="I149" s="149" t="s">
        <v>7</v>
      </c>
      <c r="J149" s="149" t="s">
        <v>8</v>
      </c>
      <c r="K149" s="149" t="s">
        <v>9</v>
      </c>
      <c r="L149" s="149" t="s">
        <v>10</v>
      </c>
      <c r="N149" s="155" t="s">
        <v>275</v>
      </c>
      <c r="O149" s="154" t="s">
        <v>276</v>
      </c>
      <c r="P149" s="155" t="s">
        <v>383</v>
      </c>
      <c r="Q149" s="53"/>
      <c r="R149" s="54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</row>
    <row r="150" spans="2:33" s="85" customFormat="1" x14ac:dyDescent="0.25">
      <c r="B150" s="94" t="s">
        <v>11</v>
      </c>
      <c r="C150" s="9" t="s">
        <v>277</v>
      </c>
      <c r="D150" s="9" t="s">
        <v>278</v>
      </c>
      <c r="E150" s="94" t="s">
        <v>279</v>
      </c>
      <c r="F150" s="10" t="s">
        <v>12</v>
      </c>
      <c r="G150" s="115" t="s">
        <v>280</v>
      </c>
      <c r="H150" s="94" t="s">
        <v>281</v>
      </c>
      <c r="I150" s="92" t="s">
        <v>163</v>
      </c>
      <c r="J150" s="94">
        <v>4.5</v>
      </c>
      <c r="K150" s="94" t="s">
        <v>16</v>
      </c>
      <c r="L150" s="94" t="s">
        <v>164</v>
      </c>
      <c r="N150" s="135">
        <v>350</v>
      </c>
      <c r="O150" s="100">
        <f t="shared" ref="O150:O161" si="8">J150</f>
        <v>4.5</v>
      </c>
      <c r="P150" s="135">
        <f>N150*O150</f>
        <v>1575</v>
      </c>
      <c r="Q150" s="15"/>
      <c r="R150" s="11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</row>
    <row r="151" spans="2:33" x14ac:dyDescent="0.25">
      <c r="B151" s="94" t="s">
        <v>12</v>
      </c>
      <c r="C151" s="9" t="s">
        <v>86</v>
      </c>
      <c r="D151" s="9" t="s">
        <v>282</v>
      </c>
      <c r="E151" s="94" t="s">
        <v>283</v>
      </c>
      <c r="F151" s="10" t="s">
        <v>11</v>
      </c>
      <c r="G151" s="115" t="s">
        <v>284</v>
      </c>
      <c r="H151" s="94" t="s">
        <v>138</v>
      </c>
      <c r="I151" s="92" t="s">
        <v>163</v>
      </c>
      <c r="J151" s="94">
        <v>4.5</v>
      </c>
      <c r="K151" s="94" t="s">
        <v>16</v>
      </c>
      <c r="L151" s="94" t="s">
        <v>164</v>
      </c>
      <c r="N151" s="136">
        <v>420</v>
      </c>
      <c r="O151" s="100">
        <f t="shared" si="8"/>
        <v>4.5</v>
      </c>
      <c r="P151" s="135">
        <f t="shared" ref="P151:P172" si="9">N151*O151</f>
        <v>1890</v>
      </c>
      <c r="Q151" s="15"/>
      <c r="R151" s="12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</row>
    <row r="152" spans="2:33" x14ac:dyDescent="0.25">
      <c r="B152" s="94" t="s">
        <v>109</v>
      </c>
      <c r="C152" s="9" t="s">
        <v>285</v>
      </c>
      <c r="D152" s="9" t="s">
        <v>286</v>
      </c>
      <c r="E152" s="94" t="s">
        <v>251</v>
      </c>
      <c r="F152" s="10" t="s">
        <v>11</v>
      </c>
      <c r="G152" s="115" t="s">
        <v>287</v>
      </c>
      <c r="H152" s="94" t="s">
        <v>141</v>
      </c>
      <c r="I152" s="94" t="s">
        <v>157</v>
      </c>
      <c r="J152" s="94">
        <v>4.5</v>
      </c>
      <c r="K152" s="94" t="s">
        <v>16</v>
      </c>
      <c r="L152" s="94" t="s">
        <v>164</v>
      </c>
      <c r="M152" s="85"/>
      <c r="N152" s="136">
        <v>490</v>
      </c>
      <c r="O152" s="100">
        <f t="shared" si="8"/>
        <v>4.5</v>
      </c>
      <c r="P152" s="135">
        <f t="shared" si="9"/>
        <v>2205</v>
      </c>
      <c r="Q152" s="15"/>
      <c r="R152" s="12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</row>
    <row r="153" spans="2:33" x14ac:dyDescent="0.25">
      <c r="B153" s="94" t="s">
        <v>172</v>
      </c>
      <c r="C153" s="9" t="s">
        <v>202</v>
      </c>
      <c r="D153" s="9" t="s">
        <v>288</v>
      </c>
      <c r="E153" s="94" t="s">
        <v>279</v>
      </c>
      <c r="F153" s="10" t="s">
        <v>12</v>
      </c>
      <c r="G153" s="115" t="s">
        <v>280</v>
      </c>
      <c r="H153" s="94" t="s">
        <v>281</v>
      </c>
      <c r="I153" s="92" t="s">
        <v>163</v>
      </c>
      <c r="J153" s="94">
        <v>4.5</v>
      </c>
      <c r="K153" s="94" t="s">
        <v>16</v>
      </c>
      <c r="L153" s="94" t="s">
        <v>164</v>
      </c>
      <c r="N153" s="136">
        <v>350</v>
      </c>
      <c r="O153" s="100">
        <f t="shared" si="8"/>
        <v>4.5</v>
      </c>
      <c r="P153" s="135">
        <f t="shared" si="9"/>
        <v>1575</v>
      </c>
      <c r="Q153" s="15"/>
      <c r="R153" s="12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</row>
    <row r="154" spans="2:33" x14ac:dyDescent="0.25">
      <c r="B154" s="94" t="s">
        <v>177</v>
      </c>
      <c r="C154" s="9" t="s">
        <v>289</v>
      </c>
      <c r="D154" s="9" t="s">
        <v>290</v>
      </c>
      <c r="E154" s="94" t="s">
        <v>279</v>
      </c>
      <c r="F154" s="10" t="s">
        <v>12</v>
      </c>
      <c r="G154" s="115" t="s">
        <v>291</v>
      </c>
      <c r="H154" s="94" t="s">
        <v>141</v>
      </c>
      <c r="I154" s="94" t="s">
        <v>157</v>
      </c>
      <c r="J154" s="94">
        <v>4.5</v>
      </c>
      <c r="K154" s="94" t="s">
        <v>16</v>
      </c>
      <c r="L154" s="94" t="s">
        <v>164</v>
      </c>
      <c r="M154" s="85"/>
      <c r="N154" s="136">
        <v>490</v>
      </c>
      <c r="O154" s="100">
        <f t="shared" si="8"/>
        <v>4.5</v>
      </c>
      <c r="P154" s="135">
        <f t="shared" si="9"/>
        <v>2205</v>
      </c>
      <c r="Q154" s="15"/>
      <c r="R154" s="12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</row>
    <row r="155" spans="2:33" x14ac:dyDescent="0.25">
      <c r="B155" s="94" t="s">
        <v>180</v>
      </c>
      <c r="C155" s="9" t="s">
        <v>292</v>
      </c>
      <c r="D155" s="9" t="s">
        <v>293</v>
      </c>
      <c r="E155" s="94" t="s">
        <v>283</v>
      </c>
      <c r="F155" s="10" t="s">
        <v>11</v>
      </c>
      <c r="G155" s="115" t="s">
        <v>294</v>
      </c>
      <c r="H155" s="94" t="s">
        <v>141</v>
      </c>
      <c r="I155" s="92" t="s">
        <v>163</v>
      </c>
      <c r="J155" s="94">
        <v>4.5</v>
      </c>
      <c r="K155" s="47" t="s">
        <v>148</v>
      </c>
      <c r="L155" s="94" t="s">
        <v>164</v>
      </c>
      <c r="M155" s="85"/>
      <c r="N155" s="36">
        <f>490+150</f>
        <v>640</v>
      </c>
      <c r="O155" s="100">
        <f t="shared" si="8"/>
        <v>4.5</v>
      </c>
      <c r="P155" s="135">
        <f t="shared" si="9"/>
        <v>2880</v>
      </c>
      <c r="Q155" s="15"/>
      <c r="R155" s="12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</row>
    <row r="156" spans="2:33" x14ac:dyDescent="0.25">
      <c r="B156" s="94" t="s">
        <v>184</v>
      </c>
      <c r="C156" s="9" t="s">
        <v>295</v>
      </c>
      <c r="D156" s="9" t="s">
        <v>296</v>
      </c>
      <c r="E156" s="94" t="s">
        <v>283</v>
      </c>
      <c r="F156" s="10" t="s">
        <v>11</v>
      </c>
      <c r="G156" s="115" t="s">
        <v>287</v>
      </c>
      <c r="H156" s="94" t="s">
        <v>141</v>
      </c>
      <c r="I156" s="94" t="s">
        <v>157</v>
      </c>
      <c r="J156" s="94">
        <v>4.5</v>
      </c>
      <c r="K156" s="94" t="s">
        <v>16</v>
      </c>
      <c r="L156" s="94" t="s">
        <v>164</v>
      </c>
      <c r="M156" s="85"/>
      <c r="N156" s="136">
        <v>490</v>
      </c>
      <c r="O156" s="100">
        <f t="shared" si="8"/>
        <v>4.5</v>
      </c>
      <c r="P156" s="135">
        <f t="shared" si="9"/>
        <v>2205</v>
      </c>
      <c r="Q156" s="15"/>
      <c r="R156" s="12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</row>
    <row r="157" spans="2:33" x14ac:dyDescent="0.25">
      <c r="B157" s="94" t="s">
        <v>186</v>
      </c>
      <c r="C157" s="9" t="s">
        <v>297</v>
      </c>
      <c r="D157" s="9" t="s">
        <v>298</v>
      </c>
      <c r="E157" s="94" t="s">
        <v>283</v>
      </c>
      <c r="F157" s="10" t="s">
        <v>11</v>
      </c>
      <c r="G157" s="115" t="s">
        <v>264</v>
      </c>
      <c r="H157" s="94" t="s">
        <v>213</v>
      </c>
      <c r="I157" s="92" t="s">
        <v>163</v>
      </c>
      <c r="J157" s="94">
        <v>4.5</v>
      </c>
      <c r="K157" s="47" t="s">
        <v>148</v>
      </c>
      <c r="L157" s="94" t="s">
        <v>164</v>
      </c>
      <c r="M157" s="85"/>
      <c r="N157" s="36">
        <f>420+150</f>
        <v>570</v>
      </c>
      <c r="O157" s="100">
        <f t="shared" si="8"/>
        <v>4.5</v>
      </c>
      <c r="P157" s="135">
        <f t="shared" si="9"/>
        <v>2565</v>
      </c>
      <c r="Q157" s="15"/>
      <c r="R157" s="12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</row>
    <row r="158" spans="2:33" x14ac:dyDescent="0.25">
      <c r="B158" s="94" t="s">
        <v>191</v>
      </c>
      <c r="C158" s="9" t="s">
        <v>299</v>
      </c>
      <c r="D158" s="9" t="s">
        <v>300</v>
      </c>
      <c r="E158" s="94" t="s">
        <v>283</v>
      </c>
      <c r="F158" s="10" t="s">
        <v>11</v>
      </c>
      <c r="G158" s="115" t="s">
        <v>287</v>
      </c>
      <c r="H158" s="94" t="s">
        <v>141</v>
      </c>
      <c r="I158" s="94" t="s">
        <v>157</v>
      </c>
      <c r="J158" s="94">
        <v>4.5</v>
      </c>
      <c r="K158" s="94" t="s">
        <v>16</v>
      </c>
      <c r="L158" s="94" t="s">
        <v>164</v>
      </c>
      <c r="M158" s="85"/>
      <c r="N158" s="136">
        <v>490</v>
      </c>
      <c r="O158" s="100">
        <f t="shared" si="8"/>
        <v>4.5</v>
      </c>
      <c r="P158" s="135">
        <f t="shared" si="9"/>
        <v>2205</v>
      </c>
      <c r="Q158" s="15"/>
      <c r="R158" s="12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</row>
    <row r="159" spans="2:33" x14ac:dyDescent="0.25">
      <c r="B159" s="94" t="s">
        <v>195</v>
      </c>
      <c r="C159" s="9" t="s">
        <v>70</v>
      </c>
      <c r="D159" s="9" t="s">
        <v>301</v>
      </c>
      <c r="E159" s="94" t="s">
        <v>279</v>
      </c>
      <c r="F159" s="10" t="s">
        <v>12</v>
      </c>
      <c r="G159" s="115" t="s">
        <v>291</v>
      </c>
      <c r="H159" s="94" t="s">
        <v>141</v>
      </c>
      <c r="I159" s="94" t="s">
        <v>157</v>
      </c>
      <c r="J159" s="94">
        <v>4.5</v>
      </c>
      <c r="K159" s="94" t="s">
        <v>16</v>
      </c>
      <c r="L159" s="94" t="s">
        <v>164</v>
      </c>
      <c r="N159" s="136">
        <v>490</v>
      </c>
      <c r="O159" s="100">
        <f t="shared" si="8"/>
        <v>4.5</v>
      </c>
      <c r="P159" s="135">
        <f t="shared" si="9"/>
        <v>2205</v>
      </c>
      <c r="Q159" s="15"/>
      <c r="R159" s="12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</row>
    <row r="160" spans="2:33" x14ac:dyDescent="0.25">
      <c r="B160" s="94" t="s">
        <v>198</v>
      </c>
      <c r="C160" s="9" t="s">
        <v>302</v>
      </c>
      <c r="D160" s="9" t="s">
        <v>303</v>
      </c>
      <c r="E160" s="94" t="s">
        <v>279</v>
      </c>
      <c r="F160" s="10" t="s">
        <v>12</v>
      </c>
      <c r="G160" s="115" t="s">
        <v>280</v>
      </c>
      <c r="H160" s="94" t="s">
        <v>281</v>
      </c>
      <c r="I160" s="92" t="s">
        <v>163</v>
      </c>
      <c r="J160" s="94">
        <v>4.5</v>
      </c>
      <c r="K160" s="94" t="s">
        <v>16</v>
      </c>
      <c r="L160" s="94" t="s">
        <v>164</v>
      </c>
      <c r="N160" s="136">
        <v>350</v>
      </c>
      <c r="O160" s="100">
        <f t="shared" si="8"/>
        <v>4.5</v>
      </c>
      <c r="P160" s="135">
        <f t="shared" si="9"/>
        <v>1575</v>
      </c>
      <c r="Q160" s="15"/>
      <c r="R160" s="12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</row>
    <row r="161" spans="1:33" x14ac:dyDescent="0.25">
      <c r="B161" s="94" t="s">
        <v>201</v>
      </c>
      <c r="C161" s="9" t="s">
        <v>173</v>
      </c>
      <c r="D161" s="9" t="s">
        <v>304</v>
      </c>
      <c r="E161" s="94" t="s">
        <v>283</v>
      </c>
      <c r="F161" s="10" t="s">
        <v>11</v>
      </c>
      <c r="G161" s="115" t="s">
        <v>287</v>
      </c>
      <c r="H161" s="94" t="s">
        <v>141</v>
      </c>
      <c r="I161" s="94" t="s">
        <v>157</v>
      </c>
      <c r="J161" s="94">
        <v>4.5</v>
      </c>
      <c r="K161" s="94" t="s">
        <v>16</v>
      </c>
      <c r="L161" s="94" t="s">
        <v>164</v>
      </c>
      <c r="N161" s="136">
        <v>490</v>
      </c>
      <c r="O161" s="100">
        <f t="shared" si="8"/>
        <v>4.5</v>
      </c>
      <c r="P161" s="135">
        <f t="shared" si="9"/>
        <v>2205</v>
      </c>
      <c r="Q161" s="15"/>
      <c r="R161" s="12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</row>
    <row r="162" spans="1:33" x14ac:dyDescent="0.25">
      <c r="B162" s="10" t="s">
        <v>206</v>
      </c>
      <c r="C162" s="9" t="s">
        <v>305</v>
      </c>
      <c r="D162" s="9" t="s">
        <v>242</v>
      </c>
      <c r="E162" s="94" t="s">
        <v>251</v>
      </c>
      <c r="F162" s="10" t="s">
        <v>12</v>
      </c>
      <c r="G162" s="115" t="s">
        <v>306</v>
      </c>
      <c r="H162" s="94" t="s">
        <v>141</v>
      </c>
      <c r="I162" s="94" t="s">
        <v>307</v>
      </c>
      <c r="J162" s="94">
        <v>9</v>
      </c>
      <c r="K162" s="94" t="s">
        <v>407</v>
      </c>
      <c r="L162" s="94" t="s">
        <v>164</v>
      </c>
      <c r="N162" s="136">
        <v>490</v>
      </c>
      <c r="O162" s="100">
        <v>4.5</v>
      </c>
      <c r="P162" s="135">
        <f t="shared" si="9"/>
        <v>2205</v>
      </c>
      <c r="Q162" s="15"/>
      <c r="R162" s="12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</row>
    <row r="163" spans="1:33" x14ac:dyDescent="0.25">
      <c r="B163" s="94" t="s">
        <v>209</v>
      </c>
      <c r="C163" s="9" t="s">
        <v>308</v>
      </c>
      <c r="D163" s="9" t="s">
        <v>309</v>
      </c>
      <c r="E163" s="94" t="s">
        <v>251</v>
      </c>
      <c r="F163" s="10" t="s">
        <v>12</v>
      </c>
      <c r="G163" s="115" t="s">
        <v>310</v>
      </c>
      <c r="H163" s="94" t="s">
        <v>141</v>
      </c>
      <c r="I163" s="94" t="s">
        <v>307</v>
      </c>
      <c r="J163" s="94">
        <v>9</v>
      </c>
      <c r="K163" s="94" t="s">
        <v>407</v>
      </c>
      <c r="L163" s="94" t="s">
        <v>159</v>
      </c>
      <c r="N163" s="136">
        <v>490</v>
      </c>
      <c r="O163" s="100">
        <v>4.5</v>
      </c>
      <c r="P163" s="135">
        <f t="shared" si="9"/>
        <v>2205</v>
      </c>
      <c r="Q163" s="15"/>
      <c r="R163" s="12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</row>
    <row r="164" spans="1:33" x14ac:dyDescent="0.25">
      <c r="B164" s="10" t="s">
        <v>214</v>
      </c>
      <c r="C164" s="9" t="s">
        <v>311</v>
      </c>
      <c r="D164" s="9" t="s">
        <v>312</v>
      </c>
      <c r="E164" s="94" t="s">
        <v>251</v>
      </c>
      <c r="F164" s="10" t="s">
        <v>11</v>
      </c>
      <c r="G164" s="115" t="s">
        <v>287</v>
      </c>
      <c r="H164" s="94" t="s">
        <v>141</v>
      </c>
      <c r="I164" s="94" t="s">
        <v>157</v>
      </c>
      <c r="J164" s="94">
        <v>4.5</v>
      </c>
      <c r="K164" s="94" t="s">
        <v>407</v>
      </c>
      <c r="L164" s="94" t="s">
        <v>164</v>
      </c>
      <c r="M164" s="85"/>
      <c r="N164" s="136">
        <v>490</v>
      </c>
      <c r="O164" s="100">
        <f>J164</f>
        <v>4.5</v>
      </c>
      <c r="P164" s="135">
        <f t="shared" si="9"/>
        <v>2205</v>
      </c>
      <c r="Q164" s="15"/>
      <c r="R164" s="12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</row>
    <row r="165" spans="1:33" x14ac:dyDescent="0.25">
      <c r="B165" s="94" t="s">
        <v>218</v>
      </c>
      <c r="C165" s="9" t="s">
        <v>313</v>
      </c>
      <c r="D165" s="9" t="s">
        <v>314</v>
      </c>
      <c r="E165" s="94" t="s">
        <v>283</v>
      </c>
      <c r="F165" s="10" t="s">
        <v>11</v>
      </c>
      <c r="G165" s="115" t="s">
        <v>315</v>
      </c>
      <c r="H165" s="94" t="s">
        <v>138</v>
      </c>
      <c r="I165" s="94" t="s">
        <v>157</v>
      </c>
      <c r="J165" s="94">
        <v>4.5</v>
      </c>
      <c r="K165" s="94" t="s">
        <v>407</v>
      </c>
      <c r="L165" s="94" t="s">
        <v>159</v>
      </c>
      <c r="N165" s="136">
        <v>420</v>
      </c>
      <c r="O165" s="100">
        <f>J165</f>
        <v>4.5</v>
      </c>
      <c r="P165" s="135">
        <f t="shared" si="9"/>
        <v>1890</v>
      </c>
      <c r="Q165" s="15"/>
      <c r="R165" s="12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</row>
    <row r="166" spans="1:33" x14ac:dyDescent="0.25">
      <c r="B166" s="10" t="s">
        <v>221</v>
      </c>
      <c r="C166" s="9" t="s">
        <v>90</v>
      </c>
      <c r="D166" s="9" t="s">
        <v>316</v>
      </c>
      <c r="E166" s="94" t="s">
        <v>279</v>
      </c>
      <c r="F166" s="10" t="s">
        <v>12</v>
      </c>
      <c r="G166" s="115" t="s">
        <v>287</v>
      </c>
      <c r="H166" s="94" t="s">
        <v>141</v>
      </c>
      <c r="I166" s="92" t="s">
        <v>163</v>
      </c>
      <c r="J166" s="94">
        <v>4.5</v>
      </c>
      <c r="K166" s="94" t="s">
        <v>16</v>
      </c>
      <c r="L166" s="94" t="s">
        <v>164</v>
      </c>
      <c r="N166" s="136">
        <v>490</v>
      </c>
      <c r="O166" s="100">
        <f>J166</f>
        <v>4.5</v>
      </c>
      <c r="P166" s="135">
        <f t="shared" si="9"/>
        <v>2205</v>
      </c>
      <c r="Q166" s="15"/>
      <c r="R166" s="12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</row>
    <row r="167" spans="1:33" x14ac:dyDescent="0.25">
      <c r="B167" s="94" t="s">
        <v>223</v>
      </c>
      <c r="C167" s="9" t="s">
        <v>317</v>
      </c>
      <c r="D167" s="9" t="s">
        <v>318</v>
      </c>
      <c r="E167" s="94" t="s">
        <v>319</v>
      </c>
      <c r="F167" s="10" t="s">
        <v>11</v>
      </c>
      <c r="G167" s="115" t="s">
        <v>315</v>
      </c>
      <c r="H167" s="94" t="s">
        <v>138</v>
      </c>
      <c r="I167" s="94" t="s">
        <v>157</v>
      </c>
      <c r="J167" s="94">
        <v>4.5</v>
      </c>
      <c r="K167" s="94" t="s">
        <v>16</v>
      </c>
      <c r="L167" s="94" t="s">
        <v>164</v>
      </c>
      <c r="N167" s="163">
        <v>420</v>
      </c>
      <c r="O167" s="100">
        <f>J167</f>
        <v>4.5</v>
      </c>
      <c r="P167" s="135">
        <f t="shared" si="9"/>
        <v>1890</v>
      </c>
      <c r="Q167" s="15"/>
      <c r="R167" s="12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</row>
    <row r="168" spans="1:33" x14ac:dyDescent="0.25">
      <c r="B168" s="10" t="s">
        <v>227</v>
      </c>
      <c r="C168" s="9" t="s">
        <v>289</v>
      </c>
      <c r="D168" s="9" t="s">
        <v>320</v>
      </c>
      <c r="E168" s="94" t="s">
        <v>279</v>
      </c>
      <c r="F168" s="10" t="s">
        <v>12</v>
      </c>
      <c r="G168" s="115" t="s">
        <v>321</v>
      </c>
      <c r="H168" s="94" t="s">
        <v>141</v>
      </c>
      <c r="I168" s="94" t="s">
        <v>157</v>
      </c>
      <c r="J168" s="94">
        <v>4.5</v>
      </c>
      <c r="K168" s="94" t="s">
        <v>16</v>
      </c>
      <c r="L168" s="94" t="s">
        <v>164</v>
      </c>
      <c r="N168" s="136">
        <v>490</v>
      </c>
      <c r="O168" s="100">
        <f>J168</f>
        <v>4.5</v>
      </c>
      <c r="P168" s="135">
        <f t="shared" si="9"/>
        <v>2205</v>
      </c>
      <c r="Q168" s="15"/>
      <c r="R168" s="12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</row>
    <row r="169" spans="1:33" s="5" customFormat="1" x14ac:dyDescent="0.25">
      <c r="B169" s="127" t="s">
        <v>231</v>
      </c>
      <c r="C169" s="133" t="s">
        <v>322</v>
      </c>
      <c r="D169" s="133" t="s">
        <v>323</v>
      </c>
      <c r="E169" s="127" t="s">
        <v>279</v>
      </c>
      <c r="F169" s="10" t="s">
        <v>12</v>
      </c>
      <c r="G169" s="115" t="s">
        <v>324</v>
      </c>
      <c r="H169" s="94" t="s">
        <v>325</v>
      </c>
      <c r="I169" s="94" t="s">
        <v>157</v>
      </c>
      <c r="J169" s="94">
        <v>4.5</v>
      </c>
      <c r="K169" s="94" t="s">
        <v>16</v>
      </c>
      <c r="L169" s="94" t="s">
        <v>164</v>
      </c>
      <c r="N169" s="136">
        <v>350</v>
      </c>
      <c r="O169" s="118">
        <v>4.5</v>
      </c>
      <c r="P169" s="135">
        <f t="shared" si="9"/>
        <v>1575</v>
      </c>
      <c r="Q169" s="15"/>
      <c r="R169" s="7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1:33" s="5" customFormat="1" x14ac:dyDescent="0.25">
      <c r="A170" s="184"/>
      <c r="B170" s="164" t="s">
        <v>327</v>
      </c>
      <c r="C170" s="133" t="s">
        <v>328</v>
      </c>
      <c r="D170" s="133" t="s">
        <v>329</v>
      </c>
      <c r="E170" s="127" t="s">
        <v>408</v>
      </c>
      <c r="F170" s="164" t="s">
        <v>12</v>
      </c>
      <c r="G170" s="116" t="s">
        <v>294</v>
      </c>
      <c r="H170" s="127" t="s">
        <v>141</v>
      </c>
      <c r="I170" s="92" t="s">
        <v>163</v>
      </c>
      <c r="J170" s="94">
        <v>4.5</v>
      </c>
      <c r="K170" s="94" t="s">
        <v>16</v>
      </c>
      <c r="L170" s="94" t="s">
        <v>164</v>
      </c>
      <c r="N170" s="163">
        <v>490</v>
      </c>
      <c r="O170" s="118">
        <v>4.5</v>
      </c>
      <c r="P170" s="83">
        <f t="shared" si="9"/>
        <v>2205</v>
      </c>
      <c r="Q170" s="15"/>
      <c r="R170" s="7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s="5" customFormat="1" x14ac:dyDescent="0.25">
      <c r="A171" s="184"/>
      <c r="B171" s="127" t="s">
        <v>330</v>
      </c>
      <c r="C171" s="133" t="s">
        <v>84</v>
      </c>
      <c r="D171" s="133" t="s">
        <v>331</v>
      </c>
      <c r="E171" s="127" t="s">
        <v>283</v>
      </c>
      <c r="F171" s="164" t="s">
        <v>11</v>
      </c>
      <c r="G171" s="116" t="s">
        <v>294</v>
      </c>
      <c r="H171" s="127" t="s">
        <v>141</v>
      </c>
      <c r="I171" s="92" t="s">
        <v>163</v>
      </c>
      <c r="J171" s="94">
        <v>4.5</v>
      </c>
      <c r="K171" s="94" t="s">
        <v>16</v>
      </c>
      <c r="L171" s="94" t="s">
        <v>164</v>
      </c>
      <c r="N171" s="163">
        <v>490</v>
      </c>
      <c r="O171" s="116">
        <v>4.5</v>
      </c>
      <c r="P171" s="83">
        <f t="shared" si="9"/>
        <v>2205</v>
      </c>
      <c r="Q171" s="15"/>
      <c r="R171" s="7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s="5" customFormat="1" x14ac:dyDescent="0.25">
      <c r="A172" s="184"/>
      <c r="B172" s="164" t="s">
        <v>332</v>
      </c>
      <c r="C172" s="133" t="s">
        <v>333</v>
      </c>
      <c r="D172" s="133" t="s">
        <v>334</v>
      </c>
      <c r="E172" s="127" t="s">
        <v>283</v>
      </c>
      <c r="F172" s="164" t="s">
        <v>11</v>
      </c>
      <c r="G172" s="116" t="s">
        <v>294</v>
      </c>
      <c r="H172" s="127" t="s">
        <v>141</v>
      </c>
      <c r="I172" s="92" t="s">
        <v>163</v>
      </c>
      <c r="J172" s="94">
        <v>4.5</v>
      </c>
      <c r="K172" s="47" t="s">
        <v>148</v>
      </c>
      <c r="L172" s="94" t="s">
        <v>164</v>
      </c>
      <c r="N172" s="163">
        <v>490</v>
      </c>
      <c r="O172" s="118">
        <v>4.5</v>
      </c>
      <c r="P172" s="83">
        <f t="shared" si="9"/>
        <v>2205</v>
      </c>
      <c r="Q172" s="15"/>
      <c r="R172" s="7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1:33" s="5" customFormat="1" x14ac:dyDescent="0.25">
      <c r="A173" s="184" t="s">
        <v>326</v>
      </c>
      <c r="B173" s="127" t="s">
        <v>335</v>
      </c>
      <c r="C173" s="116" t="s">
        <v>268</v>
      </c>
      <c r="D173" s="116" t="s">
        <v>336</v>
      </c>
      <c r="E173" s="127" t="s">
        <v>279</v>
      </c>
      <c r="F173" s="164" t="s">
        <v>12</v>
      </c>
      <c r="G173" s="116" t="s">
        <v>287</v>
      </c>
      <c r="H173" s="127" t="s">
        <v>141</v>
      </c>
      <c r="I173" s="92" t="s">
        <v>163</v>
      </c>
      <c r="J173" s="94">
        <v>4.5</v>
      </c>
      <c r="K173" s="94" t="s">
        <v>16</v>
      </c>
      <c r="L173" s="94" t="s">
        <v>164</v>
      </c>
      <c r="N173" s="136"/>
      <c r="O173" s="117"/>
      <c r="P173" s="83"/>
      <c r="Q173" s="15"/>
      <c r="R173" s="7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1:33" x14ac:dyDescent="0.25">
      <c r="B174" s="101"/>
      <c r="C174" s="109"/>
      <c r="D174" s="109"/>
      <c r="E174" s="101"/>
      <c r="F174" s="101"/>
      <c r="G174" s="109"/>
      <c r="H174" s="101"/>
      <c r="I174" s="101"/>
      <c r="J174" s="101"/>
      <c r="K174" s="101"/>
      <c r="L174" s="101"/>
      <c r="N174" s="136"/>
      <c r="O174" s="175">
        <f>SUM(O150:O173)</f>
        <v>103.5</v>
      </c>
      <c r="P174" s="163">
        <f>SUM(P150:P173)</f>
        <v>48285</v>
      </c>
      <c r="Q174" s="106"/>
    </row>
    <row r="177" spans="2:16" ht="18.75" x14ac:dyDescent="0.3">
      <c r="B177" s="162" t="s">
        <v>262</v>
      </c>
      <c r="C177" s="112"/>
      <c r="D177" s="112"/>
      <c r="E177" s="147"/>
      <c r="F177" s="130"/>
      <c r="G177" s="111"/>
      <c r="H177" s="140"/>
      <c r="I177" s="140"/>
      <c r="J177" s="145"/>
      <c r="K177" s="140"/>
      <c r="L177" s="147"/>
    </row>
    <row r="178" spans="2:16" s="156" customFormat="1" ht="69.75" customHeight="1" x14ac:dyDescent="0.25">
      <c r="B178" s="149" t="s">
        <v>0</v>
      </c>
      <c r="C178" s="148" t="s">
        <v>1</v>
      </c>
      <c r="D178" s="148" t="s">
        <v>2</v>
      </c>
      <c r="E178" s="149" t="s">
        <v>3</v>
      </c>
      <c r="F178" s="149" t="s">
        <v>4</v>
      </c>
      <c r="G178" s="148" t="s">
        <v>5</v>
      </c>
      <c r="H178" s="149" t="s">
        <v>6</v>
      </c>
      <c r="I178" s="149" t="s">
        <v>7</v>
      </c>
      <c r="J178" s="149" t="s">
        <v>8</v>
      </c>
      <c r="K178" s="149" t="s">
        <v>9</v>
      </c>
      <c r="L178" s="149" t="s">
        <v>10</v>
      </c>
      <c r="N178" s="155" t="s">
        <v>275</v>
      </c>
      <c r="O178" s="154" t="s">
        <v>276</v>
      </c>
      <c r="P178" s="155" t="s">
        <v>383</v>
      </c>
    </row>
    <row r="179" spans="2:16" x14ac:dyDescent="0.25">
      <c r="B179" s="114" t="s">
        <v>11</v>
      </c>
      <c r="C179" s="113" t="s">
        <v>232</v>
      </c>
      <c r="D179" s="113" t="s">
        <v>263</v>
      </c>
      <c r="E179" s="114" t="s">
        <v>257</v>
      </c>
      <c r="F179" s="114" t="s">
        <v>12</v>
      </c>
      <c r="G179" s="113" t="s">
        <v>264</v>
      </c>
      <c r="H179" s="114" t="s">
        <v>213</v>
      </c>
      <c r="I179" s="114" t="s">
        <v>157</v>
      </c>
      <c r="J179" s="146">
        <v>4.5</v>
      </c>
      <c r="K179" s="114" t="s">
        <v>16</v>
      </c>
      <c r="L179" s="114" t="s">
        <v>400</v>
      </c>
      <c r="N179" s="135">
        <v>420</v>
      </c>
      <c r="O179" s="100">
        <f>J179</f>
        <v>4.5</v>
      </c>
      <c r="P179" s="135">
        <f>N179*O179</f>
        <v>1890</v>
      </c>
    </row>
    <row r="180" spans="2:16" x14ac:dyDescent="0.25">
      <c r="B180" s="114" t="s">
        <v>12</v>
      </c>
      <c r="C180" s="113" t="s">
        <v>265</v>
      </c>
      <c r="D180" s="113" t="s">
        <v>266</v>
      </c>
      <c r="E180" s="114" t="s">
        <v>251</v>
      </c>
      <c r="F180" s="114" t="s">
        <v>11</v>
      </c>
      <c r="G180" s="113" t="s">
        <v>267</v>
      </c>
      <c r="H180" s="114" t="s">
        <v>15</v>
      </c>
      <c r="I180" s="124" t="s">
        <v>163</v>
      </c>
      <c r="J180" s="146">
        <v>4.5</v>
      </c>
      <c r="K180" s="114" t="s">
        <v>16</v>
      </c>
      <c r="L180" s="114" t="s">
        <v>401</v>
      </c>
      <c r="N180" s="135">
        <v>420</v>
      </c>
      <c r="O180" s="100">
        <f>J180</f>
        <v>4.5</v>
      </c>
      <c r="P180" s="135">
        <f t="shared" ref="P180:P182" si="10">N180*O180</f>
        <v>1890</v>
      </c>
    </row>
    <row r="181" spans="2:16" x14ac:dyDescent="0.25">
      <c r="B181" s="129" t="s">
        <v>109</v>
      </c>
      <c r="C181" s="128" t="s">
        <v>268</v>
      </c>
      <c r="D181" s="128" t="s">
        <v>269</v>
      </c>
      <c r="E181" s="129" t="s">
        <v>412</v>
      </c>
      <c r="F181" s="129" t="s">
        <v>11</v>
      </c>
      <c r="G181" s="128" t="s">
        <v>256</v>
      </c>
      <c r="H181" s="129" t="s">
        <v>142</v>
      </c>
      <c r="I181" s="124" t="s">
        <v>163</v>
      </c>
      <c r="J181" s="129">
        <v>3</v>
      </c>
      <c r="K181" s="129" t="s">
        <v>16</v>
      </c>
      <c r="L181" s="129" t="s">
        <v>164</v>
      </c>
      <c r="N181" s="135">
        <v>420</v>
      </c>
      <c r="O181" s="100">
        <f>J181</f>
        <v>3</v>
      </c>
      <c r="P181" s="135">
        <f t="shared" si="10"/>
        <v>1260</v>
      </c>
    </row>
    <row r="182" spans="2:16" x14ac:dyDescent="0.25">
      <c r="B182" s="129" t="s">
        <v>172</v>
      </c>
      <c r="C182" s="128" t="s">
        <v>270</v>
      </c>
      <c r="D182" s="128" t="s">
        <v>271</v>
      </c>
      <c r="E182" s="129" t="s">
        <v>412</v>
      </c>
      <c r="F182" s="129" t="s">
        <v>11</v>
      </c>
      <c r="G182" s="128" t="s">
        <v>256</v>
      </c>
      <c r="H182" s="129" t="s">
        <v>142</v>
      </c>
      <c r="I182" s="124" t="s">
        <v>163</v>
      </c>
      <c r="J182" s="129">
        <v>4</v>
      </c>
      <c r="K182" s="129" t="s">
        <v>16</v>
      </c>
      <c r="L182" s="129" t="s">
        <v>164</v>
      </c>
      <c r="N182" s="135">
        <v>420</v>
      </c>
      <c r="O182" s="100">
        <f>J182</f>
        <v>4</v>
      </c>
      <c r="P182" s="135">
        <f t="shared" si="10"/>
        <v>1680</v>
      </c>
    </row>
    <row r="183" spans="2:16" x14ac:dyDescent="0.25">
      <c r="B183" s="101"/>
      <c r="C183" s="109"/>
      <c r="D183" s="109"/>
      <c r="E183" s="101"/>
      <c r="F183" s="101"/>
      <c r="G183" s="109"/>
      <c r="H183" s="101"/>
      <c r="I183" s="101"/>
      <c r="J183" s="101"/>
      <c r="K183" s="101"/>
      <c r="L183" s="101"/>
      <c r="N183" s="136"/>
      <c r="O183" s="138">
        <f>SUM(O179:O182)</f>
        <v>16</v>
      </c>
      <c r="P183" s="136">
        <f>SUM(P179:P182)</f>
        <v>6720</v>
      </c>
    </row>
    <row r="185" spans="2:16" ht="18.75" x14ac:dyDescent="0.3">
      <c r="B185" s="97" t="s">
        <v>371</v>
      </c>
      <c r="G185" s="84"/>
      <c r="H185" s="93"/>
      <c r="I185" s="93"/>
      <c r="J185" s="93"/>
      <c r="K185" s="86"/>
      <c r="L185" s="86"/>
    </row>
    <row r="186" spans="2:16" s="96" customFormat="1" ht="69.75" customHeight="1" x14ac:dyDescent="0.25">
      <c r="B186" s="149" t="s">
        <v>0</v>
      </c>
      <c r="C186" s="148" t="s">
        <v>1</v>
      </c>
      <c r="D186" s="148" t="s">
        <v>2</v>
      </c>
      <c r="E186" s="149" t="s">
        <v>3</v>
      </c>
      <c r="F186" s="149" t="s">
        <v>4</v>
      </c>
      <c r="G186" s="148" t="s">
        <v>5</v>
      </c>
      <c r="H186" s="149" t="s">
        <v>6</v>
      </c>
      <c r="I186" s="149" t="s">
        <v>7</v>
      </c>
      <c r="J186" s="149" t="s">
        <v>8</v>
      </c>
      <c r="K186" s="149" t="s">
        <v>9</v>
      </c>
      <c r="L186" s="149" t="s">
        <v>10</v>
      </c>
      <c r="N186" s="155" t="s">
        <v>275</v>
      </c>
      <c r="O186" s="154" t="s">
        <v>276</v>
      </c>
      <c r="P186" s="155" t="s">
        <v>383</v>
      </c>
    </row>
    <row r="187" spans="2:16" s="85" customFormat="1" x14ac:dyDescent="0.25">
      <c r="B187" s="127" t="s">
        <v>183</v>
      </c>
      <c r="C187" s="110" t="s">
        <v>299</v>
      </c>
      <c r="D187" s="116" t="s">
        <v>337</v>
      </c>
      <c r="E187" s="125" t="s">
        <v>251</v>
      </c>
      <c r="F187" s="127" t="s">
        <v>11</v>
      </c>
      <c r="G187" s="110" t="s">
        <v>338</v>
      </c>
      <c r="H187" s="127" t="s">
        <v>339</v>
      </c>
      <c r="I187" s="125" t="s">
        <v>157</v>
      </c>
      <c r="J187" s="125">
        <v>4.5</v>
      </c>
      <c r="K187" s="125" t="s">
        <v>16</v>
      </c>
      <c r="L187" s="127" t="s">
        <v>164</v>
      </c>
      <c r="N187" s="135">
        <v>350</v>
      </c>
      <c r="O187" s="100">
        <f t="shared" ref="O187:O197" si="11">J187</f>
        <v>4.5</v>
      </c>
      <c r="P187" s="135">
        <f>N187*O187</f>
        <v>1575</v>
      </c>
    </row>
    <row r="188" spans="2:16" s="85" customFormat="1" x14ac:dyDescent="0.25">
      <c r="B188" s="125" t="s">
        <v>12</v>
      </c>
      <c r="C188" s="110" t="s">
        <v>340</v>
      </c>
      <c r="D188" s="110" t="s">
        <v>341</v>
      </c>
      <c r="E188" s="125" t="s">
        <v>251</v>
      </c>
      <c r="F188" s="125" t="s">
        <v>11</v>
      </c>
      <c r="G188" s="110" t="s">
        <v>338</v>
      </c>
      <c r="H188" s="127" t="s">
        <v>339</v>
      </c>
      <c r="I188" s="125" t="s">
        <v>157</v>
      </c>
      <c r="J188" s="125">
        <v>4.5</v>
      </c>
      <c r="K188" s="125" t="s">
        <v>16</v>
      </c>
      <c r="L188" s="125" t="s">
        <v>164</v>
      </c>
      <c r="N188" s="135">
        <v>350</v>
      </c>
      <c r="O188" s="100">
        <f t="shared" si="11"/>
        <v>4.5</v>
      </c>
      <c r="P188" s="135">
        <f t="shared" ref="P188:P201" si="12">N188*O188</f>
        <v>1575</v>
      </c>
    </row>
    <row r="189" spans="2:16" s="85" customFormat="1" x14ac:dyDescent="0.25">
      <c r="B189" s="127" t="s">
        <v>109</v>
      </c>
      <c r="C189" s="110" t="s">
        <v>342</v>
      </c>
      <c r="D189" s="116" t="s">
        <v>343</v>
      </c>
      <c r="E189" s="125" t="s">
        <v>257</v>
      </c>
      <c r="F189" s="127" t="s">
        <v>109</v>
      </c>
      <c r="G189" s="110" t="s">
        <v>338</v>
      </c>
      <c r="H189" s="127" t="s">
        <v>339</v>
      </c>
      <c r="I189" s="125" t="s">
        <v>157</v>
      </c>
      <c r="J189" s="125">
        <v>4.5</v>
      </c>
      <c r="K189" s="143" t="s">
        <v>148</v>
      </c>
      <c r="L189" s="127" t="s">
        <v>164</v>
      </c>
      <c r="N189" s="137">
        <f>350+150</f>
        <v>500</v>
      </c>
      <c r="O189" s="100">
        <f t="shared" si="11"/>
        <v>4.5</v>
      </c>
      <c r="P189" s="135">
        <f t="shared" si="12"/>
        <v>2250</v>
      </c>
    </row>
    <row r="190" spans="2:16" s="85" customFormat="1" x14ac:dyDescent="0.25">
      <c r="B190" s="127" t="s">
        <v>172</v>
      </c>
      <c r="C190" s="110" t="s">
        <v>344</v>
      </c>
      <c r="D190" s="116" t="s">
        <v>345</v>
      </c>
      <c r="E190" s="125" t="s">
        <v>251</v>
      </c>
      <c r="F190" s="127" t="s">
        <v>11</v>
      </c>
      <c r="G190" s="110" t="s">
        <v>256</v>
      </c>
      <c r="H190" s="127" t="s">
        <v>142</v>
      </c>
      <c r="I190" s="125" t="s">
        <v>157</v>
      </c>
      <c r="J190" s="125">
        <v>4.5</v>
      </c>
      <c r="K190" s="125" t="s">
        <v>16</v>
      </c>
      <c r="L190" s="127" t="s">
        <v>164</v>
      </c>
      <c r="N190" s="135">
        <v>420</v>
      </c>
      <c r="O190" s="100">
        <f t="shared" si="11"/>
        <v>4.5</v>
      </c>
      <c r="P190" s="135">
        <f t="shared" si="12"/>
        <v>1890</v>
      </c>
    </row>
    <row r="191" spans="2:16" s="85" customFormat="1" x14ac:dyDescent="0.25">
      <c r="B191" s="127" t="s">
        <v>177</v>
      </c>
      <c r="C191" s="110" t="s">
        <v>346</v>
      </c>
      <c r="D191" s="110" t="s">
        <v>347</v>
      </c>
      <c r="E191" s="125" t="s">
        <v>257</v>
      </c>
      <c r="F191" s="125" t="s">
        <v>12</v>
      </c>
      <c r="G191" s="110" t="s">
        <v>256</v>
      </c>
      <c r="H191" s="127" t="s">
        <v>142</v>
      </c>
      <c r="I191" s="125" t="s">
        <v>157</v>
      </c>
      <c r="J191" s="125">
        <v>4.5</v>
      </c>
      <c r="K191" s="125" t="s">
        <v>16</v>
      </c>
      <c r="L191" s="125" t="s">
        <v>164</v>
      </c>
      <c r="N191" s="135">
        <v>420</v>
      </c>
      <c r="O191" s="100">
        <f t="shared" si="11"/>
        <v>4.5</v>
      </c>
      <c r="P191" s="135">
        <f t="shared" si="12"/>
        <v>1890</v>
      </c>
    </row>
    <row r="192" spans="2:16" s="85" customFormat="1" x14ac:dyDescent="0.25">
      <c r="B192" s="127" t="s">
        <v>180</v>
      </c>
      <c r="C192" s="110" t="s">
        <v>80</v>
      </c>
      <c r="D192" s="116" t="s">
        <v>348</v>
      </c>
      <c r="E192" s="125" t="s">
        <v>251</v>
      </c>
      <c r="F192" s="127" t="s">
        <v>11</v>
      </c>
      <c r="G192" s="110" t="s">
        <v>256</v>
      </c>
      <c r="H192" s="127" t="s">
        <v>142</v>
      </c>
      <c r="I192" s="125" t="s">
        <v>157</v>
      </c>
      <c r="J192" s="125">
        <v>4.5</v>
      </c>
      <c r="K192" s="125" t="s">
        <v>16</v>
      </c>
      <c r="L192" s="127" t="s">
        <v>164</v>
      </c>
      <c r="N192" s="135">
        <v>420</v>
      </c>
      <c r="O192" s="100">
        <f t="shared" si="11"/>
        <v>4.5</v>
      </c>
      <c r="P192" s="135">
        <f t="shared" si="12"/>
        <v>1890</v>
      </c>
    </row>
    <row r="193" spans="1:17" s="85" customFormat="1" x14ac:dyDescent="0.25">
      <c r="B193" s="95" t="s">
        <v>184</v>
      </c>
      <c r="C193" s="88" t="s">
        <v>349</v>
      </c>
      <c r="D193" s="87" t="s">
        <v>350</v>
      </c>
      <c r="E193" s="89" t="s">
        <v>257</v>
      </c>
      <c r="F193" s="95" t="s">
        <v>109</v>
      </c>
      <c r="G193" s="110" t="s">
        <v>256</v>
      </c>
      <c r="H193" s="95" t="s">
        <v>142</v>
      </c>
      <c r="I193" s="89" t="s">
        <v>157</v>
      </c>
      <c r="J193" s="89">
        <v>4.5</v>
      </c>
      <c r="K193" s="90" t="s">
        <v>16</v>
      </c>
      <c r="L193" s="95" t="s">
        <v>164</v>
      </c>
      <c r="N193" s="135">
        <v>420</v>
      </c>
      <c r="O193" s="100">
        <f t="shared" si="11"/>
        <v>4.5</v>
      </c>
      <c r="P193" s="135">
        <f t="shared" si="12"/>
        <v>1890</v>
      </c>
    </row>
    <row r="194" spans="1:17" s="85" customFormat="1" x14ac:dyDescent="0.25">
      <c r="B194" s="125" t="s">
        <v>186</v>
      </c>
      <c r="C194" s="110" t="s">
        <v>351</v>
      </c>
      <c r="D194" s="110" t="s">
        <v>352</v>
      </c>
      <c r="E194" s="125" t="s">
        <v>251</v>
      </c>
      <c r="F194" s="125" t="s">
        <v>11</v>
      </c>
      <c r="G194" s="110" t="s">
        <v>353</v>
      </c>
      <c r="H194" s="125" t="s">
        <v>143</v>
      </c>
      <c r="I194" s="125" t="s">
        <v>157</v>
      </c>
      <c r="J194" s="125">
        <v>4.5</v>
      </c>
      <c r="K194" s="125" t="s">
        <v>16</v>
      </c>
      <c r="L194" s="125" t="s">
        <v>404</v>
      </c>
      <c r="N194" s="135">
        <v>420</v>
      </c>
      <c r="O194" s="100">
        <f t="shared" si="11"/>
        <v>4.5</v>
      </c>
      <c r="P194" s="135">
        <f t="shared" si="12"/>
        <v>1890</v>
      </c>
    </row>
    <row r="195" spans="1:17" s="85" customFormat="1" x14ac:dyDescent="0.25">
      <c r="B195" s="95" t="s">
        <v>191</v>
      </c>
      <c r="C195" s="88" t="s">
        <v>354</v>
      </c>
      <c r="D195" s="87" t="s">
        <v>355</v>
      </c>
      <c r="E195" s="125" t="s">
        <v>251</v>
      </c>
      <c r="F195" s="95" t="s">
        <v>11</v>
      </c>
      <c r="G195" s="88" t="s">
        <v>356</v>
      </c>
      <c r="H195" s="95" t="s">
        <v>137</v>
      </c>
      <c r="I195" s="89" t="s">
        <v>157</v>
      </c>
      <c r="J195" s="89">
        <v>4.5</v>
      </c>
      <c r="K195" s="90" t="s">
        <v>16</v>
      </c>
      <c r="L195" s="95" t="s">
        <v>404</v>
      </c>
      <c r="N195" s="135">
        <v>490</v>
      </c>
      <c r="O195" s="100">
        <f t="shared" si="11"/>
        <v>4.5</v>
      </c>
      <c r="P195" s="135">
        <f t="shared" si="12"/>
        <v>2205</v>
      </c>
    </row>
    <row r="196" spans="1:17" s="85" customFormat="1" x14ac:dyDescent="0.25">
      <c r="B196" s="127" t="s">
        <v>195</v>
      </c>
      <c r="C196" s="110" t="s">
        <v>357</v>
      </c>
      <c r="D196" s="110" t="s">
        <v>358</v>
      </c>
      <c r="E196" s="125" t="s">
        <v>251</v>
      </c>
      <c r="F196" s="125" t="s">
        <v>12</v>
      </c>
      <c r="G196" s="110" t="s">
        <v>359</v>
      </c>
      <c r="H196" s="125" t="s">
        <v>15</v>
      </c>
      <c r="I196" s="125" t="s">
        <v>157</v>
      </c>
      <c r="J196" s="125">
        <v>4.5</v>
      </c>
      <c r="K196" s="125" t="s">
        <v>16</v>
      </c>
      <c r="L196" s="125" t="s">
        <v>405</v>
      </c>
      <c r="N196" s="135">
        <v>420</v>
      </c>
      <c r="O196" s="100">
        <f t="shared" si="11"/>
        <v>4.5</v>
      </c>
      <c r="P196" s="135">
        <f t="shared" si="12"/>
        <v>1890</v>
      </c>
    </row>
    <row r="197" spans="1:17" s="85" customFormat="1" x14ac:dyDescent="0.25">
      <c r="B197" s="141" t="s">
        <v>198</v>
      </c>
      <c r="C197" s="121" t="s">
        <v>255</v>
      </c>
      <c r="D197" s="121" t="s">
        <v>360</v>
      </c>
      <c r="E197" s="141" t="s">
        <v>251</v>
      </c>
      <c r="F197" s="141" t="s">
        <v>12</v>
      </c>
      <c r="G197" s="121" t="s">
        <v>111</v>
      </c>
      <c r="H197" s="141" t="s">
        <v>135</v>
      </c>
      <c r="I197" s="125" t="s">
        <v>157</v>
      </c>
      <c r="J197" s="125">
        <v>4.5</v>
      </c>
      <c r="K197" s="125" t="s">
        <v>16</v>
      </c>
      <c r="L197" s="125" t="s">
        <v>164</v>
      </c>
      <c r="N197" s="135">
        <v>350</v>
      </c>
      <c r="O197" s="100">
        <f t="shared" si="11"/>
        <v>4.5</v>
      </c>
      <c r="P197" s="135">
        <f t="shared" si="12"/>
        <v>1575</v>
      </c>
    </row>
    <row r="198" spans="1:17" s="85" customFormat="1" x14ac:dyDescent="0.25">
      <c r="A198" s="107"/>
      <c r="B198" s="94" t="s">
        <v>201</v>
      </c>
      <c r="C198" s="121" t="s">
        <v>361</v>
      </c>
      <c r="D198" s="115" t="s">
        <v>362</v>
      </c>
      <c r="E198" s="141" t="s">
        <v>251</v>
      </c>
      <c r="F198" s="94" t="s">
        <v>11</v>
      </c>
      <c r="G198" s="121" t="s">
        <v>489</v>
      </c>
      <c r="H198" s="94" t="s">
        <v>19</v>
      </c>
      <c r="I198" s="91" t="s">
        <v>163</v>
      </c>
      <c r="J198" s="125">
        <v>4.5</v>
      </c>
      <c r="K198" s="143" t="s">
        <v>148</v>
      </c>
      <c r="L198" s="127" t="s">
        <v>164</v>
      </c>
      <c r="N198" s="137">
        <f>350+150</f>
        <v>500</v>
      </c>
      <c r="O198" s="115">
        <v>4.5</v>
      </c>
      <c r="P198" s="135">
        <f t="shared" si="12"/>
        <v>2250</v>
      </c>
    </row>
    <row r="199" spans="1:17" s="85" customFormat="1" x14ac:dyDescent="0.25">
      <c r="A199" s="107"/>
      <c r="B199" s="94" t="s">
        <v>206</v>
      </c>
      <c r="C199" s="121" t="s">
        <v>363</v>
      </c>
      <c r="D199" s="115" t="s">
        <v>364</v>
      </c>
      <c r="E199" s="141" t="s">
        <v>251</v>
      </c>
      <c r="F199" s="94" t="s">
        <v>11</v>
      </c>
      <c r="G199" s="121" t="s">
        <v>489</v>
      </c>
      <c r="H199" s="94" t="s">
        <v>19</v>
      </c>
      <c r="I199" s="91" t="s">
        <v>163</v>
      </c>
      <c r="J199" s="125">
        <v>4.5</v>
      </c>
      <c r="K199" s="143" t="s">
        <v>148</v>
      </c>
      <c r="L199" s="127" t="s">
        <v>164</v>
      </c>
      <c r="N199" s="137">
        <f>350+150</f>
        <v>500</v>
      </c>
      <c r="O199" s="115">
        <v>4.5</v>
      </c>
      <c r="P199" s="135">
        <f t="shared" si="12"/>
        <v>2250</v>
      </c>
    </row>
    <row r="200" spans="1:17" s="85" customFormat="1" x14ac:dyDescent="0.25">
      <c r="A200" s="107"/>
      <c r="B200" s="94" t="s">
        <v>209</v>
      </c>
      <c r="C200" s="121" t="s">
        <v>365</v>
      </c>
      <c r="D200" s="115" t="s">
        <v>366</v>
      </c>
      <c r="E200" s="141" t="s">
        <v>251</v>
      </c>
      <c r="F200" s="94" t="s">
        <v>11</v>
      </c>
      <c r="G200" s="121" t="s">
        <v>489</v>
      </c>
      <c r="H200" s="94" t="s">
        <v>19</v>
      </c>
      <c r="I200" s="91" t="s">
        <v>163</v>
      </c>
      <c r="J200" s="125">
        <v>4.5</v>
      </c>
      <c r="K200" s="125" t="s">
        <v>16</v>
      </c>
      <c r="L200" s="127" t="s">
        <v>164</v>
      </c>
      <c r="N200" s="98">
        <v>350</v>
      </c>
      <c r="O200" s="115">
        <v>4.5</v>
      </c>
      <c r="P200" s="135">
        <f t="shared" si="12"/>
        <v>1575</v>
      </c>
    </row>
    <row r="201" spans="1:17" x14ac:dyDescent="0.25">
      <c r="B201" s="94" t="s">
        <v>214</v>
      </c>
      <c r="C201" s="121" t="s">
        <v>82</v>
      </c>
      <c r="D201" s="115" t="s">
        <v>367</v>
      </c>
      <c r="E201" s="141" t="s">
        <v>251</v>
      </c>
      <c r="F201" s="94" t="s">
        <v>11</v>
      </c>
      <c r="G201" s="121" t="s">
        <v>489</v>
      </c>
      <c r="H201" s="94" t="s">
        <v>19</v>
      </c>
      <c r="I201" s="91" t="s">
        <v>163</v>
      </c>
      <c r="J201" s="125">
        <v>4.5</v>
      </c>
      <c r="K201" s="126" t="s">
        <v>16</v>
      </c>
      <c r="L201" s="127" t="s">
        <v>406</v>
      </c>
      <c r="N201" s="98">
        <v>350</v>
      </c>
      <c r="O201" s="115">
        <v>4.5</v>
      </c>
      <c r="P201" s="135">
        <f t="shared" si="12"/>
        <v>1575</v>
      </c>
    </row>
    <row r="202" spans="1:17" x14ac:dyDescent="0.25">
      <c r="B202" s="127" t="s">
        <v>218</v>
      </c>
      <c r="C202" s="110" t="s">
        <v>368</v>
      </c>
      <c r="D202" s="116" t="s">
        <v>369</v>
      </c>
      <c r="E202" s="125" t="s">
        <v>257</v>
      </c>
      <c r="F202" s="127" t="s">
        <v>12</v>
      </c>
      <c r="G202" s="110" t="s">
        <v>370</v>
      </c>
      <c r="H202" s="125" t="s">
        <v>19</v>
      </c>
      <c r="I202" s="92" t="s">
        <v>163</v>
      </c>
      <c r="J202" s="125">
        <v>4.5</v>
      </c>
      <c r="K202" s="125" t="s">
        <v>16</v>
      </c>
      <c r="L202" s="125" t="s">
        <v>404</v>
      </c>
      <c r="N202" s="136"/>
      <c r="O202" s="109"/>
      <c r="P202" s="136"/>
    </row>
    <row r="203" spans="1:17" x14ac:dyDescent="0.25">
      <c r="B203" s="101"/>
      <c r="C203" s="109"/>
      <c r="D203" s="109"/>
      <c r="E203" s="101"/>
      <c r="F203" s="101"/>
      <c r="G203" s="109"/>
      <c r="H203" s="101"/>
      <c r="I203" s="101"/>
      <c r="J203" s="101"/>
      <c r="K203" s="101"/>
      <c r="L203" s="101"/>
      <c r="N203" s="136"/>
      <c r="O203" s="138">
        <f>SUM(O187:O202)</f>
        <v>67.5</v>
      </c>
      <c r="P203" s="136">
        <f>SUM(P187:P202)</f>
        <v>28170</v>
      </c>
    </row>
    <row r="205" spans="1:17" ht="18.75" x14ac:dyDescent="0.3">
      <c r="A205" s="99"/>
      <c r="B205" s="165" t="s">
        <v>382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180"/>
      <c r="P205" s="181"/>
      <c r="Q205" s="99"/>
    </row>
    <row r="206" spans="1:17" s="156" customFormat="1" ht="69.75" customHeight="1" x14ac:dyDescent="0.25">
      <c r="B206" s="149" t="s">
        <v>0</v>
      </c>
      <c r="C206" s="148" t="s">
        <v>1</v>
      </c>
      <c r="D206" s="148" t="s">
        <v>2</v>
      </c>
      <c r="E206" s="149" t="s">
        <v>3</v>
      </c>
      <c r="F206" s="149" t="s">
        <v>4</v>
      </c>
      <c r="G206" s="148" t="s">
        <v>5</v>
      </c>
      <c r="H206" s="149" t="s">
        <v>6</v>
      </c>
      <c r="I206" s="149" t="s">
        <v>7</v>
      </c>
      <c r="J206" s="149" t="s">
        <v>8</v>
      </c>
      <c r="K206" s="149" t="s">
        <v>9</v>
      </c>
      <c r="L206" s="149" t="s">
        <v>10</v>
      </c>
      <c r="M206" s="153"/>
      <c r="N206" s="155" t="s">
        <v>275</v>
      </c>
      <c r="O206" s="154" t="s">
        <v>276</v>
      </c>
      <c r="P206" s="155" t="s">
        <v>383</v>
      </c>
    </row>
    <row r="207" spans="1:17" ht="15.75" customHeight="1" x14ac:dyDescent="0.25">
      <c r="A207" s="99"/>
      <c r="B207" s="125" t="s">
        <v>11</v>
      </c>
      <c r="C207" s="121" t="s">
        <v>490</v>
      </c>
      <c r="D207" s="132" t="s">
        <v>491</v>
      </c>
      <c r="E207" s="151" t="s">
        <v>409</v>
      </c>
      <c r="F207" s="125" t="s">
        <v>12</v>
      </c>
      <c r="G207" s="120" t="s">
        <v>372</v>
      </c>
      <c r="H207" s="141" t="s">
        <v>138</v>
      </c>
      <c r="I207" s="141" t="s">
        <v>157</v>
      </c>
      <c r="J207" s="125">
        <v>4.5</v>
      </c>
      <c r="K207" s="125" t="s">
        <v>16</v>
      </c>
      <c r="L207" s="182" t="s">
        <v>164</v>
      </c>
      <c r="M207" s="122"/>
      <c r="N207" s="159">
        <v>420</v>
      </c>
      <c r="O207" s="100">
        <v>4.5</v>
      </c>
      <c r="P207" s="135">
        <f>N207*O207</f>
        <v>1890</v>
      </c>
      <c r="Q207" s="99"/>
    </row>
    <row r="208" spans="1:17" ht="15.75" customHeight="1" x14ac:dyDescent="0.25">
      <c r="A208" s="99"/>
      <c r="B208" s="125" t="s">
        <v>12</v>
      </c>
      <c r="C208" s="121" t="s">
        <v>492</v>
      </c>
      <c r="D208" s="132" t="s">
        <v>493</v>
      </c>
      <c r="E208" s="151" t="s">
        <v>409</v>
      </c>
      <c r="F208" s="125" t="s">
        <v>12</v>
      </c>
      <c r="G208" s="120" t="s">
        <v>373</v>
      </c>
      <c r="H208" s="141" t="s">
        <v>135</v>
      </c>
      <c r="I208" s="141" t="s">
        <v>157</v>
      </c>
      <c r="J208" s="125">
        <v>4.5</v>
      </c>
      <c r="K208" s="125" t="s">
        <v>16</v>
      </c>
      <c r="L208" s="125" t="s">
        <v>164</v>
      </c>
      <c r="M208" s="122"/>
      <c r="N208" s="160">
        <v>350</v>
      </c>
      <c r="O208" s="100">
        <v>4.5</v>
      </c>
      <c r="P208" s="135">
        <f t="shared" ref="P208:P222" si="13">N208*O208</f>
        <v>1575</v>
      </c>
      <c r="Q208" s="99"/>
    </row>
    <row r="209" spans="1:17" ht="15.75" customHeight="1" x14ac:dyDescent="0.25">
      <c r="A209" s="99"/>
      <c r="B209" s="125" t="s">
        <v>109</v>
      </c>
      <c r="C209" s="121" t="s">
        <v>354</v>
      </c>
      <c r="D209" s="132" t="s">
        <v>494</v>
      </c>
      <c r="E209" s="151" t="s">
        <v>410</v>
      </c>
      <c r="F209" s="125" t="s">
        <v>12</v>
      </c>
      <c r="G209" s="120" t="s">
        <v>374</v>
      </c>
      <c r="H209" s="141" t="s">
        <v>138</v>
      </c>
      <c r="I209" s="141" t="s">
        <v>157</v>
      </c>
      <c r="J209" s="125">
        <v>4.5</v>
      </c>
      <c r="K209" s="125" t="s">
        <v>16</v>
      </c>
      <c r="L209" s="125" t="s">
        <v>164</v>
      </c>
      <c r="M209" s="122"/>
      <c r="N209" s="135">
        <v>420</v>
      </c>
      <c r="O209" s="100">
        <v>4.5</v>
      </c>
      <c r="P209" s="135">
        <f t="shared" si="13"/>
        <v>1890</v>
      </c>
      <c r="Q209" s="171"/>
    </row>
    <row r="210" spans="1:17" ht="15.75" customHeight="1" x14ac:dyDescent="0.25">
      <c r="A210" s="99"/>
      <c r="B210" s="125" t="s">
        <v>172</v>
      </c>
      <c r="C210" s="121" t="s">
        <v>495</v>
      </c>
      <c r="D210" s="132" t="s">
        <v>496</v>
      </c>
      <c r="E210" s="151" t="s">
        <v>410</v>
      </c>
      <c r="F210" s="125" t="s">
        <v>12</v>
      </c>
      <c r="G210" s="120" t="s">
        <v>373</v>
      </c>
      <c r="H210" s="141" t="s">
        <v>135</v>
      </c>
      <c r="I210" s="141" t="s">
        <v>157</v>
      </c>
      <c r="J210" s="125">
        <v>4.5</v>
      </c>
      <c r="K210" s="125" t="s">
        <v>16</v>
      </c>
      <c r="L210" s="125" t="s">
        <v>164</v>
      </c>
      <c r="M210" s="122"/>
      <c r="N210" s="135">
        <v>350</v>
      </c>
      <c r="O210" s="100">
        <v>4.5</v>
      </c>
      <c r="P210" s="135">
        <f t="shared" si="13"/>
        <v>1575</v>
      </c>
      <c r="Q210" s="171"/>
    </row>
    <row r="211" spans="1:17" ht="15.75" customHeight="1" x14ac:dyDescent="0.25">
      <c r="A211" s="99"/>
      <c r="B211" s="125" t="s">
        <v>177</v>
      </c>
      <c r="C211" s="121" t="s">
        <v>173</v>
      </c>
      <c r="D211" s="132" t="s">
        <v>497</v>
      </c>
      <c r="E211" s="151" t="s">
        <v>257</v>
      </c>
      <c r="F211" s="125" t="s">
        <v>110</v>
      </c>
      <c r="G211" s="120" t="s">
        <v>375</v>
      </c>
      <c r="H211" s="141" t="s">
        <v>376</v>
      </c>
      <c r="I211" s="141" t="s">
        <v>157</v>
      </c>
      <c r="J211" s="125">
        <v>4</v>
      </c>
      <c r="K211" s="125" t="s">
        <v>16</v>
      </c>
      <c r="L211" s="125" t="s">
        <v>164</v>
      </c>
      <c r="M211" s="122"/>
      <c r="N211" s="83">
        <v>490</v>
      </c>
      <c r="O211" s="116">
        <v>4</v>
      </c>
      <c r="P211" s="135">
        <f t="shared" si="13"/>
        <v>1960</v>
      </c>
      <c r="Q211" s="172"/>
    </row>
    <row r="212" spans="1:17" ht="15.75" customHeight="1" x14ac:dyDescent="0.25">
      <c r="B212" s="104" t="s">
        <v>180</v>
      </c>
      <c r="C212" s="103" t="s">
        <v>181</v>
      </c>
      <c r="D212" s="168" t="s">
        <v>498</v>
      </c>
      <c r="E212" s="169" t="s">
        <v>257</v>
      </c>
      <c r="F212" s="104" t="s">
        <v>109</v>
      </c>
      <c r="G212" s="170" t="s">
        <v>377</v>
      </c>
      <c r="H212" s="125" t="s">
        <v>135</v>
      </c>
      <c r="I212" s="125" t="s">
        <v>157</v>
      </c>
      <c r="J212" s="125">
        <v>4.5</v>
      </c>
      <c r="K212" s="125" t="s">
        <v>16</v>
      </c>
      <c r="L212" s="125" t="s">
        <v>164</v>
      </c>
      <c r="M212" s="122"/>
      <c r="N212" s="83"/>
      <c r="O212" s="116"/>
      <c r="P212" s="135">
        <f t="shared" si="13"/>
        <v>0</v>
      </c>
      <c r="Q212" s="183" t="s">
        <v>516</v>
      </c>
    </row>
    <row r="213" spans="1:17" ht="15.75" customHeight="1" x14ac:dyDescent="0.25">
      <c r="A213" s="99"/>
      <c r="B213" s="125" t="s">
        <v>184</v>
      </c>
      <c r="C213" s="152" t="s">
        <v>499</v>
      </c>
      <c r="D213" s="132" t="s">
        <v>500</v>
      </c>
      <c r="E213" s="151" t="s">
        <v>410</v>
      </c>
      <c r="F213" s="126" t="s">
        <v>11</v>
      </c>
      <c r="G213" s="123" t="s">
        <v>374</v>
      </c>
      <c r="H213" s="144" t="s">
        <v>138</v>
      </c>
      <c r="I213" s="142" t="s">
        <v>163</v>
      </c>
      <c r="J213" s="125">
        <v>4.5</v>
      </c>
      <c r="K213" s="143" t="s">
        <v>148</v>
      </c>
      <c r="L213" s="141" t="s">
        <v>164</v>
      </c>
      <c r="M213" s="122"/>
      <c r="N213" s="137">
        <v>570</v>
      </c>
      <c r="O213" s="100">
        <v>4.5</v>
      </c>
      <c r="P213" s="135">
        <f t="shared" si="13"/>
        <v>2565</v>
      </c>
      <c r="Q213" s="173"/>
    </row>
    <row r="214" spans="1:17" ht="15.75" customHeight="1" x14ac:dyDescent="0.25">
      <c r="A214" s="99"/>
      <c r="B214" s="125" t="s">
        <v>186</v>
      </c>
      <c r="C214" s="121" t="s">
        <v>181</v>
      </c>
      <c r="D214" s="132" t="s">
        <v>501</v>
      </c>
      <c r="E214" s="151" t="s">
        <v>410</v>
      </c>
      <c r="F214" s="125" t="s">
        <v>11</v>
      </c>
      <c r="G214" s="120" t="s">
        <v>378</v>
      </c>
      <c r="H214" s="141" t="s">
        <v>213</v>
      </c>
      <c r="I214" s="141" t="s">
        <v>157</v>
      </c>
      <c r="J214" s="125">
        <v>4.5</v>
      </c>
      <c r="K214" s="125" t="s">
        <v>16</v>
      </c>
      <c r="L214" s="141" t="s">
        <v>164</v>
      </c>
      <c r="M214" s="122"/>
      <c r="N214" s="135">
        <v>420</v>
      </c>
      <c r="O214" s="100">
        <v>4.5</v>
      </c>
      <c r="P214" s="135">
        <f t="shared" si="13"/>
        <v>1890</v>
      </c>
      <c r="Q214" s="171"/>
    </row>
    <row r="215" spans="1:17" ht="15.75" customHeight="1" x14ac:dyDescent="0.25">
      <c r="A215" s="99"/>
      <c r="B215" s="125" t="s">
        <v>191</v>
      </c>
      <c r="C215" s="121" t="s">
        <v>150</v>
      </c>
      <c r="D215" s="132" t="s">
        <v>502</v>
      </c>
      <c r="E215" s="151" t="s">
        <v>410</v>
      </c>
      <c r="F215" s="125" t="s">
        <v>11</v>
      </c>
      <c r="G215" s="120" t="s">
        <v>379</v>
      </c>
      <c r="H215" s="141" t="s">
        <v>137</v>
      </c>
      <c r="I215" s="141" t="s">
        <v>157</v>
      </c>
      <c r="J215" s="125">
        <v>4.5</v>
      </c>
      <c r="K215" s="125" t="s">
        <v>16</v>
      </c>
      <c r="L215" s="141" t="s">
        <v>164</v>
      </c>
      <c r="M215" s="122"/>
      <c r="N215" s="135">
        <v>490</v>
      </c>
      <c r="O215" s="100">
        <v>4.5</v>
      </c>
      <c r="P215" s="135">
        <f t="shared" si="13"/>
        <v>2205</v>
      </c>
      <c r="Q215" s="171"/>
    </row>
    <row r="216" spans="1:17" ht="15.75" customHeight="1" x14ac:dyDescent="0.25">
      <c r="A216" s="99"/>
      <c r="B216" s="125" t="s">
        <v>195</v>
      </c>
      <c r="C216" s="121" t="s">
        <v>503</v>
      </c>
      <c r="D216" s="132" t="s">
        <v>504</v>
      </c>
      <c r="E216" s="151" t="s">
        <v>410</v>
      </c>
      <c r="F216" s="125" t="s">
        <v>11</v>
      </c>
      <c r="G216" s="120" t="s">
        <v>379</v>
      </c>
      <c r="H216" s="141" t="s">
        <v>137</v>
      </c>
      <c r="I216" s="141" t="s">
        <v>157</v>
      </c>
      <c r="J216" s="125">
        <v>4.5</v>
      </c>
      <c r="K216" s="125" t="s">
        <v>16</v>
      </c>
      <c r="L216" s="141" t="s">
        <v>164</v>
      </c>
      <c r="M216" s="122"/>
      <c r="N216" s="135">
        <v>490</v>
      </c>
      <c r="O216" s="100">
        <v>4.5</v>
      </c>
      <c r="P216" s="135">
        <f t="shared" si="13"/>
        <v>2205</v>
      </c>
      <c r="Q216" s="99"/>
    </row>
    <row r="217" spans="1:17" ht="15.75" customHeight="1" x14ac:dyDescent="0.25">
      <c r="A217" s="99"/>
      <c r="B217" s="125" t="s">
        <v>198</v>
      </c>
      <c r="C217" s="121" t="s">
        <v>102</v>
      </c>
      <c r="D217" s="131" t="s">
        <v>505</v>
      </c>
      <c r="E217" s="144" t="s">
        <v>257</v>
      </c>
      <c r="F217" s="125" t="s">
        <v>109</v>
      </c>
      <c r="G217" s="120" t="s">
        <v>378</v>
      </c>
      <c r="H217" s="141" t="s">
        <v>213</v>
      </c>
      <c r="I217" s="141" t="s">
        <v>157</v>
      </c>
      <c r="J217" s="125">
        <v>4.5</v>
      </c>
      <c r="K217" s="125" t="s">
        <v>16</v>
      </c>
      <c r="L217" s="141" t="s">
        <v>164</v>
      </c>
      <c r="M217" s="122"/>
      <c r="N217" s="135">
        <v>420</v>
      </c>
      <c r="O217" s="100">
        <v>4.5</v>
      </c>
      <c r="P217" s="135">
        <f t="shared" si="13"/>
        <v>1890</v>
      </c>
    </row>
    <row r="218" spans="1:17" ht="15.75" customHeight="1" x14ac:dyDescent="0.25">
      <c r="B218" s="104" t="s">
        <v>201</v>
      </c>
      <c r="C218" s="103" t="s">
        <v>219</v>
      </c>
      <c r="D218" s="168" t="s">
        <v>506</v>
      </c>
      <c r="E218" s="169" t="s">
        <v>257</v>
      </c>
      <c r="F218" s="104" t="s">
        <v>109</v>
      </c>
      <c r="G218" s="170" t="s">
        <v>380</v>
      </c>
      <c r="H218" s="125" t="s">
        <v>15</v>
      </c>
      <c r="I218" s="125" t="s">
        <v>157</v>
      </c>
      <c r="J218" s="125">
        <v>4.5</v>
      </c>
      <c r="K218" s="125" t="s">
        <v>148</v>
      </c>
      <c r="L218" s="125" t="s">
        <v>159</v>
      </c>
      <c r="M218" s="122"/>
      <c r="N218" s="83"/>
      <c r="O218" s="116"/>
      <c r="P218" s="135">
        <f t="shared" si="13"/>
        <v>0</v>
      </c>
      <c r="Q218" s="183" t="s">
        <v>516</v>
      </c>
    </row>
    <row r="219" spans="1:17" ht="15.75" customHeight="1" x14ac:dyDescent="0.25">
      <c r="A219" s="99"/>
      <c r="B219" s="125" t="s">
        <v>206</v>
      </c>
      <c r="C219" s="121" t="s">
        <v>507</v>
      </c>
      <c r="D219" s="132" t="s">
        <v>508</v>
      </c>
      <c r="E219" s="151" t="s">
        <v>410</v>
      </c>
      <c r="F219" s="125" t="s">
        <v>11</v>
      </c>
      <c r="G219" s="120" t="s">
        <v>381</v>
      </c>
      <c r="H219" s="125" t="s">
        <v>15</v>
      </c>
      <c r="I219" s="125" t="s">
        <v>157</v>
      </c>
      <c r="J219" s="125">
        <v>4.5</v>
      </c>
      <c r="K219" s="125" t="s">
        <v>16</v>
      </c>
      <c r="L219" s="125" t="s">
        <v>164</v>
      </c>
      <c r="M219" s="122"/>
      <c r="N219" s="83">
        <v>420</v>
      </c>
      <c r="O219" s="116">
        <v>4.5</v>
      </c>
      <c r="P219" s="135">
        <f t="shared" si="13"/>
        <v>1890</v>
      </c>
    </row>
    <row r="220" spans="1:17" ht="15.75" customHeight="1" x14ac:dyDescent="0.25">
      <c r="A220" s="99"/>
      <c r="B220" s="125" t="s">
        <v>209</v>
      </c>
      <c r="C220" s="121" t="s">
        <v>509</v>
      </c>
      <c r="D220" s="132" t="s">
        <v>510</v>
      </c>
      <c r="E220" s="151" t="s">
        <v>257</v>
      </c>
      <c r="F220" s="125" t="s">
        <v>12</v>
      </c>
      <c r="G220" s="120" t="s">
        <v>373</v>
      </c>
      <c r="H220" s="141" t="s">
        <v>135</v>
      </c>
      <c r="I220" s="141" t="s">
        <v>157</v>
      </c>
      <c r="J220" s="125">
        <v>4.5</v>
      </c>
      <c r="K220" s="125" t="s">
        <v>16</v>
      </c>
      <c r="L220" s="141" t="s">
        <v>164</v>
      </c>
      <c r="M220" s="122"/>
      <c r="N220" s="135">
        <v>350</v>
      </c>
      <c r="O220" s="100">
        <v>4.5</v>
      </c>
      <c r="P220" s="135">
        <f t="shared" si="13"/>
        <v>1575</v>
      </c>
    </row>
    <row r="221" spans="1:17" ht="15.75" customHeight="1" x14ac:dyDescent="0.25">
      <c r="A221" s="99"/>
      <c r="B221" s="125" t="s">
        <v>214</v>
      </c>
      <c r="C221" s="121" t="s">
        <v>299</v>
      </c>
      <c r="D221" s="131" t="s">
        <v>511</v>
      </c>
      <c r="E221" s="144" t="s">
        <v>257</v>
      </c>
      <c r="F221" s="125" t="s">
        <v>109</v>
      </c>
      <c r="G221" s="120" t="s">
        <v>123</v>
      </c>
      <c r="H221" s="141" t="s">
        <v>144</v>
      </c>
      <c r="I221" s="141" t="s">
        <v>157</v>
      </c>
      <c r="J221" s="125">
        <v>4.5</v>
      </c>
      <c r="K221" s="125" t="s">
        <v>16</v>
      </c>
      <c r="L221" s="141" t="s">
        <v>164</v>
      </c>
      <c r="M221" s="122"/>
      <c r="N221" s="135">
        <v>420</v>
      </c>
      <c r="O221" s="100">
        <v>4.5</v>
      </c>
      <c r="P221" s="135">
        <f t="shared" si="13"/>
        <v>1890</v>
      </c>
    </row>
    <row r="222" spans="1:17" ht="15.75" customHeight="1" x14ac:dyDescent="0.25">
      <c r="A222" s="99"/>
      <c r="B222" s="125" t="s">
        <v>218</v>
      </c>
      <c r="C222" s="121" t="s">
        <v>173</v>
      </c>
      <c r="D222" s="131" t="s">
        <v>512</v>
      </c>
      <c r="E222" s="144" t="s">
        <v>410</v>
      </c>
      <c r="F222" s="125" t="s">
        <v>11</v>
      </c>
      <c r="G222" s="120" t="s">
        <v>381</v>
      </c>
      <c r="H222" s="141" t="s">
        <v>15</v>
      </c>
      <c r="I222" s="141" t="s">
        <v>157</v>
      </c>
      <c r="J222" s="125">
        <v>4.5</v>
      </c>
      <c r="K222" s="125" t="s">
        <v>16</v>
      </c>
      <c r="L222" s="141" t="s">
        <v>159</v>
      </c>
      <c r="M222" s="122"/>
      <c r="N222" s="135">
        <v>420</v>
      </c>
      <c r="O222" s="100">
        <v>4.5</v>
      </c>
      <c r="P222" s="135">
        <f t="shared" si="13"/>
        <v>1890</v>
      </c>
    </row>
    <row r="223" spans="1:17" s="108" customFormat="1" ht="15.75" customHeight="1" x14ac:dyDescent="0.25">
      <c r="A223" s="171"/>
      <c r="B223" s="125" t="s">
        <v>221</v>
      </c>
      <c r="C223" s="110" t="s">
        <v>150</v>
      </c>
      <c r="D223" s="110" t="s">
        <v>513</v>
      </c>
      <c r="E223" s="125" t="s">
        <v>410</v>
      </c>
      <c r="F223" s="125" t="s">
        <v>12</v>
      </c>
      <c r="G223" s="110" t="s">
        <v>514</v>
      </c>
      <c r="H223" s="125" t="s">
        <v>145</v>
      </c>
      <c r="I223" s="125" t="s">
        <v>157</v>
      </c>
      <c r="J223" s="125">
        <v>4.5</v>
      </c>
      <c r="K223" s="125" t="s">
        <v>16</v>
      </c>
      <c r="L223" s="125" t="s">
        <v>164</v>
      </c>
      <c r="N223" s="163"/>
      <c r="O223" s="175">
        <f>SUM(O207:O222)</f>
        <v>62.5</v>
      </c>
      <c r="P223" s="163">
        <f>SUM(P207:P222)</f>
        <v>26890</v>
      </c>
    </row>
    <row r="224" spans="1:17" ht="15.75" customHeight="1" x14ac:dyDescent="0.25"/>
    <row r="225" s="107" customFormat="1" ht="15.75" customHeight="1" x14ac:dyDescent="0.25"/>
    <row r="226" s="107" customFormat="1" x14ac:dyDescent="0.25"/>
    <row r="227" s="107" customFormat="1" x14ac:dyDescent="0.25"/>
  </sheetData>
  <mergeCells count="3">
    <mergeCell ref="B1:J1"/>
    <mergeCell ref="P17:Q17"/>
    <mergeCell ref="P18:S18"/>
  </mergeCells>
  <hyperlinks>
    <hyperlink ref="N208" r:id="rId1" display="iva.zacharova@mediamatika.sk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internetMaj17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Kuzmova</dc:creator>
  <cp:lastModifiedBy>Windows7</cp:lastModifiedBy>
  <dcterms:created xsi:type="dcterms:W3CDTF">2017-02-21T11:52:01Z</dcterms:created>
  <dcterms:modified xsi:type="dcterms:W3CDTF">2017-06-05T07:53:48Z</dcterms:modified>
</cp:coreProperties>
</file>